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stats7\Documents\"/>
    </mc:Choice>
  </mc:AlternateContent>
  <xr:revisionPtr revIDLastSave="0" documentId="8_{F07B14EA-B475-4A42-9DA3-3BF8F180C8AC}" xr6:coauthVersionLast="36" xr6:coauthVersionMax="36" xr10:uidLastSave="{00000000-0000-0000-0000-000000000000}"/>
  <bookViews>
    <workbookView minimized="1" xWindow="0" yWindow="0" windowWidth="28800" windowHeight="10635" tabRatio="862" activeTab="1" xr2:uid="{00000000-000D-0000-FFFF-FFFF00000000}"/>
  </bookViews>
  <sheets>
    <sheet name="% Change" sheetId="18" r:id="rId1"/>
    <sheet name="National Level" sheetId="1" r:id="rId2"/>
    <sheet name="Province level" sheetId="3" r:id="rId3"/>
    <sheet name="National level (Farm Category)" sheetId="2" r:id="rId4"/>
    <sheet name="Province level (Farm Category)" sheetId="6" r:id="rId5"/>
    <sheet name="National Cassava" sheetId="15" r:id="rId6"/>
    <sheet name="Cassava SM" sheetId="14" r:id="rId7"/>
    <sheet name="Cassava LS" sheetId="16" r:id="rId8"/>
  </sheets>
  <externalReferences>
    <externalReference r:id="rId9"/>
  </externalReferences>
  <definedNames>
    <definedName name="_xlnm.Print_Area" localSheetId="1">'National Level'!$A$1:$F$33</definedName>
  </definedNames>
  <calcPr calcId="191029" iterate="1" iterateCount="1000" calcOnSave="0"/>
  <fileRecoveryPr repairLoad="1"/>
</workbook>
</file>

<file path=xl/calcChain.xml><?xml version="1.0" encoding="utf-8"?>
<calcChain xmlns="http://schemas.openxmlformats.org/spreadsheetml/2006/main">
  <c r="P18" i="18" l="1"/>
  <c r="M18" i="18"/>
  <c r="J18" i="18"/>
  <c r="G18" i="18"/>
  <c r="D18" i="18"/>
  <c r="P17" i="18"/>
  <c r="M17" i="18"/>
  <c r="J17" i="18"/>
  <c r="G17" i="18"/>
  <c r="D17" i="18"/>
  <c r="I16" i="18"/>
  <c r="C16" i="18"/>
  <c r="F16" i="18" s="1"/>
  <c r="G16" i="18" s="1"/>
  <c r="P15" i="18"/>
  <c r="M15" i="18"/>
  <c r="J15" i="18"/>
  <c r="G15" i="18"/>
  <c r="D15" i="18"/>
  <c r="P14" i="18"/>
  <c r="M14" i="18"/>
  <c r="J14" i="18"/>
  <c r="G14" i="18"/>
  <c r="D14" i="18"/>
  <c r="P13" i="18"/>
  <c r="M13" i="18"/>
  <c r="J13" i="18"/>
  <c r="G13" i="18"/>
  <c r="D13" i="18"/>
  <c r="P12" i="18"/>
  <c r="M12" i="18"/>
  <c r="J12" i="18"/>
  <c r="G12" i="18"/>
  <c r="D12" i="18"/>
  <c r="P11" i="18"/>
  <c r="M11" i="18"/>
  <c r="J11" i="18"/>
  <c r="G11" i="18"/>
  <c r="D11" i="18"/>
  <c r="P10" i="18"/>
  <c r="M10" i="18"/>
  <c r="J10" i="18"/>
  <c r="G10" i="18"/>
  <c r="D10" i="18"/>
  <c r="P9" i="18"/>
  <c r="M9" i="18"/>
  <c r="J9" i="18"/>
  <c r="G9" i="18"/>
  <c r="D9" i="18"/>
  <c r="P8" i="18"/>
  <c r="M8" i="18"/>
  <c r="J8" i="18"/>
  <c r="G8" i="18"/>
  <c r="D8" i="18"/>
  <c r="P7" i="18"/>
  <c r="M7" i="18"/>
  <c r="J7" i="18"/>
  <c r="G7" i="18"/>
  <c r="D7" i="18"/>
  <c r="P6" i="18"/>
  <c r="M6" i="18"/>
  <c r="J6" i="18"/>
  <c r="G6" i="18"/>
  <c r="D6" i="18"/>
  <c r="P5" i="18"/>
  <c r="M5" i="18"/>
  <c r="J5" i="18"/>
  <c r="G5" i="18"/>
  <c r="D5" i="18"/>
  <c r="P4" i="18"/>
  <c r="M4" i="18"/>
  <c r="J4" i="18"/>
  <c r="G4" i="18"/>
  <c r="D4" i="18"/>
  <c r="L16" i="18" l="1"/>
  <c r="M16" i="18" s="1"/>
  <c r="D16" i="18"/>
  <c r="J16" i="18"/>
  <c r="C12" i="15" l="1"/>
  <c r="D12" i="15"/>
  <c r="E12" i="15"/>
  <c r="B12" i="15"/>
  <c r="B4" i="15"/>
  <c r="C4" i="15"/>
  <c r="D4" i="15"/>
  <c r="E4" i="15"/>
  <c r="B5" i="15"/>
  <c r="C5" i="15"/>
  <c r="D5" i="15"/>
  <c r="E5" i="15"/>
  <c r="B6" i="15"/>
  <c r="C6" i="15"/>
  <c r="D6" i="15"/>
  <c r="E6" i="15"/>
  <c r="B7" i="15"/>
  <c r="C7" i="15"/>
  <c r="D7" i="15"/>
  <c r="E7" i="15"/>
  <c r="B8" i="15"/>
  <c r="C8" i="15"/>
  <c r="D8" i="15"/>
  <c r="E8" i="15"/>
  <c r="B9" i="15"/>
  <c r="C9" i="15"/>
  <c r="D9" i="15"/>
  <c r="E9" i="15"/>
  <c r="B10" i="15"/>
  <c r="C10" i="15"/>
  <c r="D10" i="15"/>
  <c r="E10" i="15"/>
  <c r="B11" i="15"/>
  <c r="C11" i="15"/>
  <c r="D11" i="15"/>
  <c r="E11" i="15"/>
  <c r="C3" i="15"/>
  <c r="D3" i="15"/>
  <c r="E3" i="15"/>
  <c r="B3" i="15"/>
  <c r="G617" i="6"/>
  <c r="G616" i="6"/>
  <c r="G615" i="6"/>
  <c r="G614" i="6"/>
  <c r="G613" i="6"/>
  <c r="G612" i="6"/>
  <c r="G611" i="6"/>
  <c r="G610" i="6"/>
  <c r="G609" i="6"/>
  <c r="G608" i="6"/>
  <c r="G607" i="6"/>
  <c r="G606" i="6"/>
  <c r="G605" i="6"/>
  <c r="G604" i="6"/>
  <c r="G603" i="6"/>
  <c r="G602" i="6"/>
  <c r="G601" i="6"/>
  <c r="G600" i="6"/>
  <c r="G599" i="6"/>
  <c r="G598" i="6"/>
  <c r="G597" i="6"/>
  <c r="G596" i="6"/>
  <c r="G595" i="6"/>
  <c r="G594" i="6"/>
  <c r="G593" i="6"/>
  <c r="G592" i="6"/>
  <c r="G591" i="6"/>
  <c r="G590" i="6"/>
  <c r="G589" i="6"/>
  <c r="G588" i="6"/>
  <c r="G587" i="6"/>
  <c r="G586" i="6"/>
  <c r="G585" i="6"/>
  <c r="G584" i="6"/>
  <c r="G583" i="6"/>
  <c r="G582" i="6"/>
  <c r="G581" i="6"/>
  <c r="G580" i="6"/>
  <c r="G579" i="6"/>
  <c r="G578" i="6"/>
  <c r="G577" i="6"/>
  <c r="G576" i="6"/>
  <c r="G575" i="6"/>
  <c r="G574" i="6"/>
  <c r="G573" i="6"/>
  <c r="G572" i="6"/>
  <c r="G571" i="6"/>
  <c r="G570" i="6"/>
  <c r="G569" i="6"/>
  <c r="G568" i="6"/>
  <c r="G567" i="6"/>
  <c r="G566" i="6"/>
  <c r="G565" i="6"/>
  <c r="G564" i="6"/>
  <c r="G563" i="6"/>
  <c r="G562" i="6"/>
  <c r="G561" i="6"/>
  <c r="G560" i="6"/>
  <c r="G559" i="6"/>
  <c r="G558" i="6"/>
  <c r="G557" i="6"/>
  <c r="G556" i="6"/>
  <c r="G555" i="6"/>
  <c r="G554" i="6"/>
  <c r="G553" i="6"/>
  <c r="G552" i="6"/>
  <c r="G551" i="6"/>
  <c r="G550" i="6"/>
  <c r="G549" i="6"/>
  <c r="G548" i="6"/>
  <c r="G547" i="6"/>
  <c r="G546" i="6"/>
  <c r="G545" i="6"/>
  <c r="G544" i="6"/>
  <c r="G543" i="6"/>
  <c r="G542" i="6"/>
  <c r="G541" i="6"/>
  <c r="G540" i="6"/>
  <c r="G539" i="6"/>
  <c r="G538" i="6"/>
  <c r="G537" i="6"/>
  <c r="G536" i="6"/>
  <c r="G535" i="6"/>
  <c r="G534" i="6"/>
  <c r="G533" i="6"/>
  <c r="G532" i="6"/>
  <c r="G531" i="6"/>
  <c r="G530" i="6"/>
  <c r="G529" i="6"/>
  <c r="G528" i="6"/>
  <c r="G527" i="6"/>
  <c r="G526" i="6"/>
  <c r="G525" i="6"/>
  <c r="G524" i="6"/>
  <c r="G523" i="6"/>
  <c r="G522" i="6"/>
  <c r="G521" i="6"/>
  <c r="G520" i="6"/>
  <c r="G519" i="6"/>
  <c r="G518" i="6"/>
  <c r="G517" i="6"/>
  <c r="G516" i="6"/>
  <c r="G515" i="6"/>
  <c r="G514" i="6"/>
  <c r="G513" i="6"/>
  <c r="G512" i="6"/>
  <c r="G511" i="6"/>
  <c r="G510" i="6"/>
  <c r="G509" i="6"/>
  <c r="G508" i="6"/>
  <c r="G507" i="6"/>
  <c r="G506" i="6"/>
  <c r="G505" i="6"/>
  <c r="G504" i="6"/>
  <c r="G503" i="6"/>
  <c r="G502" i="6"/>
  <c r="G501" i="6"/>
  <c r="G500" i="6"/>
  <c r="G499" i="6"/>
  <c r="G498" i="6"/>
  <c r="G497" i="6"/>
  <c r="G496" i="6"/>
  <c r="G495" i="6"/>
  <c r="G494" i="6"/>
  <c r="G493" i="6"/>
  <c r="G492" i="6"/>
  <c r="G491" i="6"/>
  <c r="G490" i="6"/>
  <c r="G489" i="6"/>
  <c r="G488" i="6"/>
  <c r="G487" i="6"/>
  <c r="G486" i="6"/>
  <c r="G485" i="6"/>
  <c r="G484" i="6"/>
  <c r="G483" i="6"/>
  <c r="G482" i="6"/>
  <c r="G481" i="6"/>
  <c r="G480" i="6"/>
  <c r="G479" i="6"/>
  <c r="G478" i="6"/>
  <c r="G477" i="6"/>
  <c r="G476" i="6"/>
  <c r="G475" i="6"/>
  <c r="G474" i="6"/>
  <c r="G473" i="6"/>
  <c r="G472" i="6"/>
  <c r="G471" i="6"/>
  <c r="G470" i="6"/>
  <c r="G469" i="6"/>
  <c r="G468" i="6"/>
  <c r="G467" i="6"/>
  <c r="G466" i="6"/>
  <c r="G465" i="6"/>
  <c r="G464" i="6"/>
  <c r="G463" i="6"/>
  <c r="G462" i="6"/>
  <c r="G461" i="6"/>
  <c r="G460" i="6"/>
  <c r="G459" i="6"/>
  <c r="G458" i="6"/>
  <c r="G457" i="6"/>
  <c r="G456" i="6"/>
  <c r="G455" i="6"/>
  <c r="G454" i="6"/>
  <c r="G453" i="6"/>
  <c r="G452" i="6"/>
  <c r="G451" i="6"/>
  <c r="G450" i="6"/>
  <c r="G449" i="6"/>
  <c r="G448" i="6"/>
  <c r="G447" i="6"/>
  <c r="G446" i="6"/>
  <c r="G445" i="6"/>
  <c r="G444" i="6"/>
  <c r="G443" i="6"/>
  <c r="G442" i="6"/>
  <c r="G441" i="6"/>
  <c r="G440" i="6"/>
  <c r="G439" i="6"/>
  <c r="G438" i="6"/>
  <c r="G437" i="6"/>
  <c r="G436" i="6"/>
  <c r="G435" i="6"/>
  <c r="G434" i="6"/>
  <c r="G433" i="6"/>
  <c r="G432" i="6"/>
  <c r="G431" i="6"/>
  <c r="G430" i="6"/>
  <c r="G429" i="6"/>
  <c r="G428" i="6"/>
  <c r="G427" i="6"/>
  <c r="G426" i="6"/>
  <c r="G425" i="6"/>
  <c r="G424" i="6"/>
  <c r="G423" i="6"/>
  <c r="G422" i="6"/>
  <c r="G421" i="6"/>
  <c r="G420" i="6"/>
  <c r="G419" i="6"/>
  <c r="G418" i="6"/>
  <c r="G417" i="6"/>
  <c r="G416" i="6"/>
  <c r="G415" i="6"/>
  <c r="G414" i="6"/>
  <c r="G413" i="6"/>
  <c r="G412" i="6"/>
  <c r="G411" i="6"/>
  <c r="G410" i="6"/>
  <c r="G409" i="6"/>
  <c r="G408" i="6"/>
  <c r="G407" i="6"/>
  <c r="G406" i="6"/>
  <c r="G405" i="6"/>
  <c r="G404" i="6"/>
  <c r="G403" i="6"/>
  <c r="G402" i="6"/>
  <c r="G401" i="6"/>
  <c r="G400" i="6"/>
  <c r="G399" i="6"/>
  <c r="G398" i="6"/>
  <c r="G397" i="6"/>
  <c r="G396" i="6"/>
  <c r="G395" i="6"/>
  <c r="G394" i="6"/>
  <c r="G393" i="6"/>
  <c r="G392" i="6"/>
  <c r="G391" i="6"/>
  <c r="G390" i="6"/>
  <c r="G389" i="6"/>
  <c r="G388" i="6"/>
  <c r="G387" i="6"/>
  <c r="G386" i="6"/>
  <c r="G385" i="6"/>
  <c r="G384" i="6"/>
  <c r="G383" i="6"/>
  <c r="G382" i="6"/>
  <c r="G381" i="6"/>
  <c r="G380" i="6"/>
  <c r="G379" i="6"/>
  <c r="G378" i="6"/>
  <c r="G377" i="6"/>
  <c r="G376" i="6"/>
  <c r="G375" i="6"/>
  <c r="G374" i="6"/>
  <c r="G373" i="6"/>
  <c r="G372" i="6"/>
  <c r="G371" i="6"/>
  <c r="G370" i="6"/>
  <c r="G369" i="6"/>
  <c r="G368" i="6"/>
  <c r="G367" i="6"/>
  <c r="G366" i="6"/>
  <c r="G365" i="6"/>
  <c r="G364" i="6"/>
  <c r="G363" i="6"/>
  <c r="G362" i="6"/>
  <c r="G361" i="6"/>
  <c r="G360" i="6"/>
  <c r="G359" i="6"/>
  <c r="G358" i="6"/>
  <c r="G357" i="6"/>
  <c r="G356" i="6"/>
  <c r="G355" i="6"/>
  <c r="G354" i="6"/>
  <c r="G353" i="6"/>
  <c r="G352" i="6"/>
  <c r="G351" i="6"/>
  <c r="G350" i="6"/>
  <c r="G349" i="6"/>
  <c r="G348" i="6"/>
  <c r="G347" i="6"/>
  <c r="G346" i="6"/>
  <c r="G345" i="6"/>
  <c r="G344" i="6"/>
  <c r="G343" i="6"/>
  <c r="G342" i="6"/>
  <c r="G341" i="6"/>
  <c r="G340" i="6"/>
  <c r="G339" i="6"/>
  <c r="G338" i="6"/>
  <c r="G337" i="6"/>
  <c r="G336" i="6"/>
  <c r="G335" i="6"/>
  <c r="G334" i="6"/>
  <c r="G333" i="6"/>
  <c r="G332" i="6"/>
  <c r="G331" i="6"/>
  <c r="G330" i="6"/>
  <c r="G329" i="6"/>
  <c r="G328" i="6"/>
  <c r="G327" i="6"/>
  <c r="G326" i="6"/>
  <c r="G325" i="6"/>
  <c r="G324" i="6"/>
  <c r="G323" i="6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03" i="6"/>
  <c r="G302" i="6"/>
  <c r="G301" i="6"/>
  <c r="G300" i="6"/>
  <c r="G299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13" i="15" l="1"/>
  <c r="D13" i="15"/>
  <c r="B13" i="15"/>
  <c r="C13" i="15"/>
</calcChain>
</file>

<file path=xl/sharedStrings.xml><?xml version="1.0" encoding="utf-8"?>
<sst xmlns="http://schemas.openxmlformats.org/spreadsheetml/2006/main" count="1434" uniqueCount="87">
  <si>
    <t>Area Planted (Ha)</t>
  </si>
  <si>
    <t>Area to be Harvetsed (Ha)</t>
  </si>
  <si>
    <t>(Yield Mt/Ha)</t>
  </si>
  <si>
    <t>Expected Sales (MT)</t>
  </si>
  <si>
    <t>Crop</t>
  </si>
  <si>
    <t>Maize(for grain)</t>
  </si>
  <si>
    <t>Maize(for seed)</t>
  </si>
  <si>
    <t>Maize(for silage)</t>
  </si>
  <si>
    <t>Maize(green maize)</t>
  </si>
  <si>
    <t>Sorghum(for grain)</t>
  </si>
  <si>
    <t>Sorghum(seed)</t>
  </si>
  <si>
    <t>Sorghum(for silage)</t>
  </si>
  <si>
    <t>Rice</t>
  </si>
  <si>
    <t>Sunflower (for grain)</t>
  </si>
  <si>
    <t>Sunflower (for seed)</t>
  </si>
  <si>
    <t>Groundnuts(unshelled)</t>
  </si>
  <si>
    <t>Groundnuts(unshelled, for seed)</t>
  </si>
  <si>
    <t>Soya beans (for seed)</t>
  </si>
  <si>
    <t>Irish Potatoes (for tuber)</t>
  </si>
  <si>
    <t>Irish Potatoes (for seed)</t>
  </si>
  <si>
    <t>Mixed Beans (for seed)</t>
  </si>
  <si>
    <t>Bambara nuts</t>
  </si>
  <si>
    <t>Cow Peas (for seed)</t>
  </si>
  <si>
    <t>Sweet Potatoes (for tuber)</t>
  </si>
  <si>
    <t>Wheat (for grain)</t>
  </si>
  <si>
    <t>Wheat (for seed)</t>
  </si>
  <si>
    <t>Barley (for grain)</t>
  </si>
  <si>
    <t>Barley (for seed)</t>
  </si>
  <si>
    <t>Total</t>
  </si>
  <si>
    <t>Large Scale</t>
  </si>
  <si>
    <t>Farm Category</t>
  </si>
  <si>
    <t>Small &amp; Medium</t>
  </si>
  <si>
    <t>Eastern</t>
  </si>
  <si>
    <t>Central</t>
  </si>
  <si>
    <t>Province</t>
  </si>
  <si>
    <t>Southern</t>
  </si>
  <si>
    <t>Lusaka</t>
  </si>
  <si>
    <t>Copperbelt</t>
  </si>
  <si>
    <t>Muchinga</t>
  </si>
  <si>
    <t>Western</t>
  </si>
  <si>
    <t>North Western</t>
  </si>
  <si>
    <t>Northern</t>
  </si>
  <si>
    <t>Luapula</t>
  </si>
  <si>
    <t>North-Western</t>
  </si>
  <si>
    <t>Cassava flour (Mt)</t>
  </si>
  <si>
    <t>Cassava Root Production (Mt)</t>
  </si>
  <si>
    <t>Cassava root production (Mt)</t>
  </si>
  <si>
    <t>Area under cassava</t>
  </si>
  <si>
    <t>Cassava</t>
  </si>
  <si>
    <t>Area Under Cassava (Mt)</t>
  </si>
  <si>
    <t>Expected Area Harvested (Ha)</t>
  </si>
  <si>
    <t>Expected Production (Mt)</t>
  </si>
  <si>
    <t>Expected Yield  (MT/Ha)</t>
  </si>
  <si>
    <t>CFS2024</t>
  </si>
  <si>
    <t>CFS2025</t>
  </si>
  <si>
    <t>% change</t>
  </si>
  <si>
    <t>Maize (for grain)</t>
  </si>
  <si>
    <t>Sorghum (for Grain)</t>
  </si>
  <si>
    <t>Millet</t>
  </si>
  <si>
    <t>Sunflower</t>
  </si>
  <si>
    <t>Groundnuts (Unshelled)</t>
  </si>
  <si>
    <t xml:space="preserve">Soya beans </t>
  </si>
  <si>
    <t>Irish potatoes</t>
  </si>
  <si>
    <t xml:space="preserve">Mixed beans </t>
  </si>
  <si>
    <t>Cow peas</t>
  </si>
  <si>
    <t>Sweet potatoes (for Tuber)</t>
  </si>
  <si>
    <t>Wheat (for Grain)</t>
  </si>
  <si>
    <t>Barley (for Grain)</t>
  </si>
  <si>
    <t>Expected Production (MT)</t>
  </si>
  <si>
    <t xml:space="preserve">Sunflower </t>
  </si>
  <si>
    <t xml:space="preserve">Mixed Beans </t>
  </si>
  <si>
    <t>Cow Peas</t>
  </si>
  <si>
    <t xml:space="preserve"> Millet</t>
  </si>
  <si>
    <t xml:space="preserve">Cow Peas </t>
  </si>
  <si>
    <t>Source : Ministry of Agriculture/Zambia Statistics Agency 2024/2025 Crop Forecasting Survey</t>
  </si>
  <si>
    <t>National level: Area Planted (Ha), Area to be Harvetsed (Ha), Expected Production (Mt), Yield (Mt/Ha)  and Sales (Mt) by Crop,  2024/2025 Agricultural Season</t>
  </si>
  <si>
    <t>Province level: Area Planted (Ha), Area to be Harvetsed (Ha), Expected Production (Mt), Yield (Mt/Ha) and Sales(Mt) by Crop and Province,  2024/2025 Agricultural Season</t>
  </si>
  <si>
    <t>Province level: Area Planted (Ha), Area to be Harvetsed (Ha), Expected Production (Mt), Yield (Mt/Ha)  and Sales by Crop and Farm Category, 2024/2025 Agricultural Season</t>
  </si>
  <si>
    <t>National level : Area Planted (Ha), Area to be Harvetsed (Ha), Expected Production (Mt), Yield (Mt/Ha)  and Sales by Crop and Farm Category,  2024/2025 Agricultural Season</t>
  </si>
  <si>
    <t>Area Under Mature Cassava as at 30th April 2025</t>
  </si>
  <si>
    <t>Area Under Mature Cassava (Ha)as at 30th April 2025</t>
  </si>
  <si>
    <t>Estimated Cassava Production by Province,  2024/2025 Agricultural Season</t>
  </si>
  <si>
    <t>Province (LargeScale): Area under Cassava (Ha), Area under Mature Cassava (Ha),  Production (Mt) and Flour (Mt),2024/2025 Agricultural Season</t>
  </si>
  <si>
    <t>Province (Small and Medium Scale Households): Area under Cassava (Ha), Area under Mature Cassava (Ha),  Production (Mt) and Flour (Mt),2024/2025 Agricultural Season</t>
  </si>
  <si>
    <t>National level- Area Planted (Ha), Area to be Harvetsed (Ha), Expected Production (Mt), Yield (Mt/Ha)  and Sales (Mt) by Crop: 2023/2024 Agricultural Season VS 2024/2025 Agricultural Season</t>
  </si>
  <si>
    <t>Source: 2023/2024&amp;2024/2025 MoA/ZAMSTATS Crop Forecasting Survey</t>
  </si>
  <si>
    <t>divide  Expected production by area planted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</si>
</sst>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_);[Red]\(0.00\)"/>
    <numFmt numFmtId="165" formatCode="_-* #,##0_-;\-* #,##0_-;_-* &quot;-&quot;??_-;_-@_-"/>
    <numFmt numFmtId="166" formatCode="_(* #,##0_);_(* \(#,##0\);_(* &quot;-&quot;??_);_(@_)"/>
    <numFmt numFmtId="167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b/>
      <sz val="10"/>
      <color theme="1" tint="0.34998626667073579"/>
      <name val="Gadugi"/>
      <family val="2"/>
    </font>
    <font>
      <b/>
      <sz val="9"/>
      <color theme="1" tint="0.34998626667073579"/>
      <name val="Gadugi"/>
      <family val="2"/>
    </font>
    <font>
      <sz val="10"/>
      <name val="Arial"/>
      <family val="2"/>
    </font>
    <font>
      <sz val="9"/>
      <color theme="1" tint="0.34998626667073579"/>
      <name val="Gadugi"/>
      <family val="2"/>
    </font>
    <font>
      <sz val="10"/>
      <color theme="1" tint="0.34998626667073579"/>
      <name val="Gadugi"/>
      <family val="2"/>
    </font>
    <font>
      <sz val="10"/>
      <name val="Gadugi"/>
      <family val="2"/>
    </font>
    <font>
      <sz val="9"/>
      <name val="Gadugi"/>
      <family val="2"/>
    </font>
    <font>
      <b/>
      <i/>
      <sz val="10"/>
      <color theme="1"/>
      <name val="Gadugi"/>
      <family val="2"/>
    </font>
    <font>
      <sz val="10"/>
      <color theme="1"/>
      <name val="Gadugi"/>
      <family val="2"/>
    </font>
    <font>
      <sz val="9"/>
      <color theme="1"/>
      <name val="Gadugi"/>
      <family val="2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43" fontId="4" fillId="2" borderId="19" applyFont="0" applyFill="0" applyBorder="0" applyAlignment="0" applyProtection="0"/>
    <xf numFmtId="0" fontId="9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0" fontId="4" fillId="2" borderId="19"/>
    <xf numFmtId="167" fontId="4" fillId="2" borderId="19" applyFont="0" applyFill="0" applyBorder="0" applyAlignment="0" applyProtection="0"/>
    <xf numFmtId="9" fontId="4" fillId="2" borderId="19" applyFont="0" applyFill="0" applyBorder="0" applyAlignment="0" applyProtection="0"/>
  </cellStyleXfs>
  <cellXfs count="181">
    <xf numFmtId="0" fontId="0" fillId="0" borderId="0" xfId="0"/>
    <xf numFmtId="0" fontId="2" fillId="2" borderId="3" xfId="7" applyFont="1" applyFill="1" applyBorder="1" applyAlignment="1">
      <alignment horizontal="center" wrapText="1"/>
    </xf>
    <xf numFmtId="0" fontId="2" fillId="2" borderId="4" xfId="8" applyFont="1" applyFill="1" applyBorder="1" applyAlignment="1">
      <alignment horizontal="center" wrapText="1"/>
    </xf>
    <xf numFmtId="0" fontId="2" fillId="2" borderId="5" xfId="9" applyFont="1" applyFill="1" applyBorder="1" applyAlignment="1">
      <alignment horizontal="center" wrapText="1"/>
    </xf>
    <xf numFmtId="0" fontId="2" fillId="3" borderId="6" xfId="13" applyFont="1" applyFill="1" applyBorder="1" applyAlignment="1">
      <alignment horizontal="left" vertical="top" wrapText="1"/>
    </xf>
    <xf numFmtId="0" fontId="2" fillId="3" borderId="7" xfId="14" applyFont="1" applyFill="1" applyBorder="1" applyAlignment="1">
      <alignment horizontal="left" vertical="top" wrapText="1"/>
    </xf>
    <xf numFmtId="0" fontId="2" fillId="3" borderId="8" xfId="15" applyFont="1" applyFill="1" applyBorder="1" applyAlignment="1">
      <alignment horizontal="left" vertical="top" wrapText="1"/>
    </xf>
    <xf numFmtId="4" fontId="3" fillId="4" borderId="9" xfId="16" applyNumberFormat="1" applyFont="1" applyFill="1" applyBorder="1" applyAlignment="1">
      <alignment horizontal="right" vertical="top"/>
    </xf>
    <xf numFmtId="4" fontId="3" fillId="4" borderId="10" xfId="17" applyNumberFormat="1" applyFont="1" applyFill="1" applyBorder="1" applyAlignment="1">
      <alignment horizontal="right" vertical="top"/>
    </xf>
    <xf numFmtId="4" fontId="3" fillId="4" borderId="11" xfId="18" applyNumberFormat="1" applyFont="1" applyFill="1" applyBorder="1" applyAlignment="1">
      <alignment horizontal="right" vertical="top"/>
    </xf>
    <xf numFmtId="4" fontId="3" fillId="4" borderId="12" xfId="19" applyNumberFormat="1" applyFont="1" applyFill="1" applyBorder="1" applyAlignment="1">
      <alignment horizontal="right" vertical="top"/>
    </xf>
    <xf numFmtId="4" fontId="3" fillId="4" borderId="13" xfId="20" applyNumberFormat="1" applyFont="1" applyFill="1" applyBorder="1" applyAlignment="1">
      <alignment horizontal="right" vertical="top"/>
    </xf>
    <xf numFmtId="4" fontId="3" fillId="4" borderId="14" xfId="21" applyNumberFormat="1" applyFont="1" applyFill="1" applyBorder="1" applyAlignment="1">
      <alignment horizontal="right" vertical="top"/>
    </xf>
    <xf numFmtId="0" fontId="3" fillId="4" borderId="14" xfId="22" applyFont="1" applyFill="1" applyBorder="1" applyAlignment="1">
      <alignment horizontal="right" vertical="top"/>
    </xf>
    <xf numFmtId="4" fontId="3" fillId="4" borderId="15" xfId="24" applyNumberFormat="1" applyFont="1" applyFill="1" applyBorder="1" applyAlignment="1">
      <alignment horizontal="right" vertical="top"/>
    </xf>
    <xf numFmtId="4" fontId="3" fillId="4" borderId="16" xfId="25" applyNumberFormat="1" applyFont="1" applyFill="1" applyBorder="1" applyAlignment="1">
      <alignment horizontal="right" vertical="top"/>
    </xf>
    <xf numFmtId="4" fontId="3" fillId="4" borderId="17" xfId="27" applyNumberFormat="1" applyFont="1" applyFill="1" applyBorder="1" applyAlignment="1">
      <alignment horizontal="right" vertical="top"/>
    </xf>
    <xf numFmtId="0" fontId="4" fillId="2" borderId="19" xfId="32"/>
    <xf numFmtId="4" fontId="3" fillId="4" borderId="17" xfId="36" applyNumberFormat="1" applyFont="1" applyFill="1" applyBorder="1" applyAlignment="1">
      <alignment horizontal="right" vertical="top"/>
    </xf>
    <xf numFmtId="4" fontId="3" fillId="4" borderId="16" xfId="38" applyNumberFormat="1" applyFont="1" applyFill="1" applyBorder="1" applyAlignment="1">
      <alignment horizontal="right" vertical="top"/>
    </xf>
    <xf numFmtId="4" fontId="3" fillId="4" borderId="15" xfId="39" applyNumberFormat="1" applyFont="1" applyFill="1" applyBorder="1" applyAlignment="1">
      <alignment horizontal="right" vertical="top"/>
    </xf>
    <xf numFmtId="0" fontId="2" fillId="3" borderId="8" xfId="40" applyFont="1" applyFill="1" applyBorder="1" applyAlignment="1">
      <alignment horizontal="left" vertical="top" wrapText="1"/>
    </xf>
    <xf numFmtId="4" fontId="3" fillId="4" borderId="14" xfId="43" applyNumberFormat="1" applyFont="1" applyFill="1" applyBorder="1" applyAlignment="1">
      <alignment horizontal="right" vertical="top"/>
    </xf>
    <xf numFmtId="4" fontId="3" fillId="4" borderId="13" xfId="45" applyNumberFormat="1" applyFont="1" applyFill="1" applyBorder="1" applyAlignment="1">
      <alignment horizontal="right" vertical="top"/>
    </xf>
    <xf numFmtId="4" fontId="3" fillId="4" borderId="12" xfId="46" applyNumberFormat="1" applyFont="1" applyFill="1" applyBorder="1" applyAlignment="1">
      <alignment horizontal="right" vertical="top"/>
    </xf>
    <xf numFmtId="0" fontId="2" fillId="3" borderId="7" xfId="47" applyFont="1" applyFill="1" applyBorder="1" applyAlignment="1">
      <alignment horizontal="left" vertical="top" wrapText="1"/>
    </xf>
    <xf numFmtId="0" fontId="3" fillId="4" borderId="14" xfId="50" applyFont="1" applyFill="1" applyBorder="1" applyAlignment="1">
      <alignment horizontal="right" vertical="top"/>
    </xf>
    <xf numFmtId="4" fontId="3" fillId="4" borderId="11" xfId="51" applyNumberFormat="1" applyFont="1" applyFill="1" applyBorder="1" applyAlignment="1">
      <alignment horizontal="right" vertical="top"/>
    </xf>
    <xf numFmtId="4" fontId="3" fillId="4" borderId="10" xfId="52" applyNumberFormat="1" applyFont="1" applyFill="1" applyBorder="1" applyAlignment="1">
      <alignment horizontal="right" vertical="top"/>
    </xf>
    <xf numFmtId="4" fontId="3" fillId="4" borderId="9" xfId="53" applyNumberFormat="1" applyFont="1" applyFill="1" applyBorder="1" applyAlignment="1">
      <alignment horizontal="right" vertical="top"/>
    </xf>
    <xf numFmtId="0" fontId="2" fillId="3" borderId="6" xfId="54" applyFont="1" applyFill="1" applyBorder="1" applyAlignment="1">
      <alignment horizontal="left" vertical="top" wrapText="1"/>
    </xf>
    <xf numFmtId="4" fontId="3" fillId="4" borderId="17" xfId="69" applyNumberFormat="1" applyFont="1" applyFill="1" applyBorder="1" applyAlignment="1">
      <alignment horizontal="right" vertical="top"/>
    </xf>
    <xf numFmtId="4" fontId="3" fillId="4" borderId="16" xfId="71" applyNumberFormat="1" applyFont="1" applyFill="1" applyBorder="1" applyAlignment="1">
      <alignment horizontal="right" vertical="top"/>
    </xf>
    <xf numFmtId="4" fontId="3" fillId="4" borderId="15" xfId="72" applyNumberFormat="1" applyFont="1" applyFill="1" applyBorder="1" applyAlignment="1">
      <alignment horizontal="right" vertical="top"/>
    </xf>
    <xf numFmtId="0" fontId="2" fillId="3" borderId="8" xfId="73" applyFont="1" applyFill="1" applyBorder="1" applyAlignment="1">
      <alignment horizontal="left" vertical="top" wrapText="1"/>
    </xf>
    <xf numFmtId="4" fontId="3" fillId="4" borderId="14" xfId="76" applyNumberFormat="1" applyFont="1" applyFill="1" applyBorder="1" applyAlignment="1">
      <alignment horizontal="right" vertical="top"/>
    </xf>
    <xf numFmtId="4" fontId="3" fillId="4" borderId="13" xfId="78" applyNumberFormat="1" applyFont="1" applyFill="1" applyBorder="1" applyAlignment="1">
      <alignment horizontal="right" vertical="top"/>
    </xf>
    <xf numFmtId="4" fontId="3" fillId="4" borderId="12" xfId="79" applyNumberFormat="1" applyFont="1" applyFill="1" applyBorder="1" applyAlignment="1">
      <alignment horizontal="right" vertical="top"/>
    </xf>
    <xf numFmtId="0" fontId="2" fillId="3" borderId="7" xfId="80" applyFont="1" applyFill="1" applyBorder="1" applyAlignment="1">
      <alignment horizontal="left" vertical="top" wrapText="1"/>
    </xf>
    <xf numFmtId="0" fontId="3" fillId="4" borderId="14" xfId="83" applyFont="1" applyFill="1" applyBorder="1" applyAlignment="1">
      <alignment horizontal="right" vertical="top"/>
    </xf>
    <xf numFmtId="4" fontId="3" fillId="4" borderId="11" xfId="84" applyNumberFormat="1" applyFont="1" applyFill="1" applyBorder="1" applyAlignment="1">
      <alignment horizontal="right" vertical="top"/>
    </xf>
    <xf numFmtId="4" fontId="3" fillId="4" borderId="10" xfId="85" applyNumberFormat="1" applyFont="1" applyFill="1" applyBorder="1" applyAlignment="1">
      <alignment horizontal="right" vertical="top"/>
    </xf>
    <xf numFmtId="4" fontId="3" fillId="4" borderId="9" xfId="86" applyNumberFormat="1" applyFont="1" applyFill="1" applyBorder="1" applyAlignment="1">
      <alignment horizontal="right" vertical="top"/>
    </xf>
    <xf numFmtId="0" fontId="2" fillId="3" borderId="6" xfId="87" applyFont="1" applyFill="1" applyBorder="1" applyAlignment="1">
      <alignment horizontal="left" vertical="top" wrapText="1"/>
    </xf>
    <xf numFmtId="4" fontId="3" fillId="4" borderId="17" xfId="169" applyNumberFormat="1" applyFont="1" applyFill="1" applyBorder="1" applyAlignment="1">
      <alignment horizontal="right" vertical="top"/>
    </xf>
    <xf numFmtId="4" fontId="3" fillId="4" borderId="16" xfId="171" applyNumberFormat="1" applyFont="1" applyFill="1" applyBorder="1" applyAlignment="1">
      <alignment horizontal="right" vertical="top"/>
    </xf>
    <xf numFmtId="4" fontId="3" fillId="4" borderId="15" xfId="172" applyNumberFormat="1" applyFont="1" applyFill="1" applyBorder="1" applyAlignment="1">
      <alignment horizontal="right" vertical="top"/>
    </xf>
    <xf numFmtId="0" fontId="2" fillId="3" borderId="8" xfId="173" applyFont="1" applyFill="1" applyBorder="1" applyAlignment="1">
      <alignment horizontal="left" vertical="top" wrapText="1"/>
    </xf>
    <xf numFmtId="4" fontId="3" fillId="4" borderId="14" xfId="176" applyNumberFormat="1" applyFont="1" applyFill="1" applyBorder="1" applyAlignment="1">
      <alignment horizontal="right" vertical="top"/>
    </xf>
    <xf numFmtId="0" fontId="3" fillId="4" borderId="13" xfId="177" applyFont="1" applyFill="1" applyBorder="1" applyAlignment="1">
      <alignment horizontal="right" vertical="top"/>
    </xf>
    <xf numFmtId="4" fontId="3" fillId="4" borderId="13" xfId="178" applyNumberFormat="1" applyFont="1" applyFill="1" applyBorder="1" applyAlignment="1">
      <alignment horizontal="right" vertical="top"/>
    </xf>
    <xf numFmtId="4" fontId="3" fillId="4" borderId="12" xfId="179" applyNumberFormat="1" applyFont="1" applyFill="1" applyBorder="1" applyAlignment="1">
      <alignment horizontal="right" vertical="top"/>
    </xf>
    <xf numFmtId="0" fontId="2" fillId="3" borderId="7" xfId="180" applyFont="1" applyFill="1" applyBorder="1" applyAlignment="1">
      <alignment horizontal="left" vertical="top" wrapText="1"/>
    </xf>
    <xf numFmtId="0" fontId="3" fillId="4" borderId="14" xfId="183" applyFont="1" applyFill="1" applyBorder="1" applyAlignment="1">
      <alignment horizontal="right" vertical="top"/>
    </xf>
    <xf numFmtId="0" fontId="3" fillId="4" borderId="12" xfId="184" applyFont="1" applyFill="1" applyBorder="1" applyAlignment="1">
      <alignment horizontal="right" vertical="top"/>
    </xf>
    <xf numFmtId="4" fontId="3" fillId="4" borderId="11" xfId="185" applyNumberFormat="1" applyFont="1" applyFill="1" applyBorder="1" applyAlignment="1">
      <alignment horizontal="right" vertical="top"/>
    </xf>
    <xf numFmtId="4" fontId="3" fillId="4" borderId="10" xfId="186" applyNumberFormat="1" applyFont="1" applyFill="1" applyBorder="1" applyAlignment="1">
      <alignment horizontal="right" vertical="top"/>
    </xf>
    <xf numFmtId="4" fontId="3" fillId="4" borderId="9" xfId="187" applyNumberFormat="1" applyFont="1" applyFill="1" applyBorder="1" applyAlignment="1">
      <alignment horizontal="right" vertical="top"/>
    </xf>
    <xf numFmtId="0" fontId="2" fillId="3" borderId="6" xfId="188" applyFont="1" applyFill="1" applyBorder="1" applyAlignment="1">
      <alignment horizontal="left" vertical="top" wrapText="1"/>
    </xf>
    <xf numFmtId="3" fontId="5" fillId="2" borderId="20" xfId="452" applyNumberFormat="1" applyFont="1" applyFill="1" applyBorder="1" applyAlignment="1">
      <alignment horizontal="right" vertical="top"/>
    </xf>
    <xf numFmtId="3" fontId="5" fillId="2" borderId="20" xfId="453" applyNumberFormat="1" applyFont="1" applyFill="1" applyBorder="1" applyAlignment="1">
      <alignment horizontal="right" vertical="top"/>
    </xf>
    <xf numFmtId="3" fontId="5" fillId="2" borderId="20" xfId="454" applyNumberFormat="1" applyFont="1" applyFill="1" applyBorder="1" applyAlignment="1">
      <alignment horizontal="right" vertical="top"/>
    </xf>
    <xf numFmtId="0" fontId="5" fillId="2" borderId="20" xfId="455" applyFont="1" applyFill="1" applyBorder="1" applyAlignment="1">
      <alignment horizontal="left" vertical="top" wrapText="1"/>
    </xf>
    <xf numFmtId="3" fontId="6" fillId="2" borderId="20" xfId="456" applyNumberFormat="1" applyFont="1" applyFill="1" applyBorder="1" applyAlignment="1">
      <alignment horizontal="right" vertical="top"/>
    </xf>
    <xf numFmtId="3" fontId="6" fillId="2" borderId="20" xfId="457" applyNumberFormat="1" applyFont="1" applyFill="1" applyBorder="1" applyAlignment="1">
      <alignment horizontal="right" vertical="top"/>
    </xf>
    <xf numFmtId="3" fontId="6" fillId="2" borderId="20" xfId="458" applyNumberFormat="1" applyFont="1" applyFill="1" applyBorder="1" applyAlignment="1">
      <alignment horizontal="right" vertical="top"/>
    </xf>
    <xf numFmtId="0" fontId="6" fillId="2" borderId="20" xfId="459" applyFont="1" applyFill="1" applyBorder="1" applyAlignment="1">
      <alignment horizontal="left" vertical="top" wrapText="1"/>
    </xf>
    <xf numFmtId="3" fontId="6" fillId="2" borderId="20" xfId="460" applyNumberFormat="1" applyFont="1" applyFill="1" applyBorder="1" applyAlignment="1">
      <alignment horizontal="right" vertical="top"/>
    </xf>
    <xf numFmtId="3" fontId="6" fillId="2" borderId="20" xfId="461" applyNumberFormat="1" applyFont="1" applyFill="1" applyBorder="1" applyAlignment="1">
      <alignment horizontal="right" vertical="top"/>
    </xf>
    <xf numFmtId="3" fontId="6" fillId="2" borderId="20" xfId="462" applyNumberFormat="1" applyFont="1" applyFill="1" applyBorder="1" applyAlignment="1">
      <alignment horizontal="right" vertical="top"/>
    </xf>
    <xf numFmtId="0" fontId="6" fillId="2" borderId="20" xfId="463" applyFont="1" applyFill="1" applyBorder="1" applyAlignment="1">
      <alignment horizontal="left" vertical="top" wrapText="1"/>
    </xf>
    <xf numFmtId="4" fontId="3" fillId="4" borderId="14" xfId="476" applyNumberFormat="1" applyFont="1" applyFill="1" applyBorder="1" applyAlignment="1">
      <alignment horizontal="right" vertical="top"/>
    </xf>
    <xf numFmtId="4" fontId="3" fillId="4" borderId="13" xfId="477" applyNumberFormat="1" applyFont="1" applyFill="1" applyBorder="1" applyAlignment="1">
      <alignment horizontal="right" vertical="top"/>
    </xf>
    <xf numFmtId="4" fontId="3" fillId="4" borderId="12" xfId="479" applyNumberFormat="1" applyFont="1" applyFill="1" applyBorder="1" applyAlignment="1">
      <alignment horizontal="right" vertical="top"/>
    </xf>
    <xf numFmtId="0" fontId="2" fillId="3" borderId="7" xfId="480" applyFont="1" applyFill="1" applyBorder="1" applyAlignment="1">
      <alignment horizontal="left" vertical="top" wrapText="1"/>
    </xf>
    <xf numFmtId="4" fontId="3" fillId="4" borderId="11" xfId="483" applyNumberFormat="1" applyFont="1" applyFill="1" applyBorder="1" applyAlignment="1">
      <alignment horizontal="right" vertical="top"/>
    </xf>
    <xf numFmtId="4" fontId="3" fillId="4" borderId="10" xfId="484" applyNumberFormat="1" applyFont="1" applyFill="1" applyBorder="1" applyAlignment="1">
      <alignment horizontal="right" vertical="top"/>
    </xf>
    <xf numFmtId="4" fontId="3" fillId="4" borderId="9" xfId="485" applyNumberFormat="1" applyFont="1" applyFill="1" applyBorder="1" applyAlignment="1">
      <alignment horizontal="right" vertical="top"/>
    </xf>
    <xf numFmtId="0" fontId="2" fillId="3" borderId="6" xfId="486" applyFont="1" applyFill="1" applyBorder="1" applyAlignment="1">
      <alignment horizontal="left" vertical="top" wrapText="1"/>
    </xf>
    <xf numFmtId="0" fontId="8" fillId="5" borderId="19" xfId="32" applyFont="1" applyFill="1"/>
    <xf numFmtId="0" fontId="10" fillId="5" borderId="19" xfId="32" applyFont="1" applyFill="1"/>
    <xf numFmtId="43" fontId="13" fillId="2" borderId="19" xfId="498" applyFont="1"/>
    <xf numFmtId="0" fontId="13" fillId="2" borderId="19" xfId="32" applyFont="1"/>
    <xf numFmtId="165" fontId="13" fillId="2" borderId="19" xfId="498" applyNumberFormat="1" applyFont="1" applyBorder="1"/>
    <xf numFmtId="164" fontId="13" fillId="2" borderId="19" xfId="498" applyNumberFormat="1" applyFont="1" applyBorder="1"/>
    <xf numFmtId="43" fontId="13" fillId="2" borderId="19" xfId="498" applyFont="1" applyBorder="1"/>
    <xf numFmtId="165" fontId="13" fillId="2" borderId="19" xfId="498" applyNumberFormat="1" applyFont="1" applyFill="1" applyBorder="1"/>
    <xf numFmtId="0" fontId="14" fillId="2" borderId="19" xfId="32" applyFont="1" applyAlignment="1">
      <alignment vertical="top"/>
    </xf>
    <xf numFmtId="0" fontId="15" fillId="2" borderId="19" xfId="32" applyFont="1"/>
    <xf numFmtId="164" fontId="15" fillId="2" borderId="19" xfId="32" applyNumberFormat="1" applyFont="1"/>
    <xf numFmtId="165" fontId="15" fillId="2" borderId="19" xfId="498" applyNumberFormat="1" applyFont="1"/>
    <xf numFmtId="164" fontId="4" fillId="2" borderId="19" xfId="32" applyNumberFormat="1"/>
    <xf numFmtId="165" fontId="0" fillId="2" borderId="19" xfId="498" applyNumberFormat="1" applyFont="1"/>
    <xf numFmtId="0" fontId="16" fillId="2" borderId="19" xfId="32" applyFont="1"/>
    <xf numFmtId="164" fontId="16" fillId="2" borderId="19" xfId="32" applyNumberFormat="1" applyFont="1"/>
    <xf numFmtId="165" fontId="16" fillId="2" borderId="19" xfId="498" applyNumberFormat="1" applyFont="1" applyFill="1"/>
    <xf numFmtId="164" fontId="13" fillId="2" borderId="19" xfId="32" applyNumberFormat="1" applyFont="1"/>
    <xf numFmtId="165" fontId="13" fillId="2" borderId="19" xfId="498" applyNumberFormat="1" applyFont="1" applyFill="1"/>
    <xf numFmtId="0" fontId="2" fillId="2" borderId="3" xfId="92" applyFont="1" applyFill="1" applyBorder="1" applyAlignment="1">
      <alignment horizontal="center" vertical="top" wrapText="1"/>
    </xf>
    <xf numFmtId="0" fontId="2" fillId="2" borderId="4" xfId="91" applyFont="1" applyFill="1" applyBorder="1" applyAlignment="1">
      <alignment horizontal="center" vertical="top" wrapText="1"/>
    </xf>
    <xf numFmtId="0" fontId="2" fillId="2" borderId="5" xfId="90" applyFont="1" applyFill="1" applyBorder="1" applyAlignment="1">
      <alignment horizontal="center" vertical="top" wrapText="1"/>
    </xf>
    <xf numFmtId="0" fontId="4" fillId="2" borderId="19" xfId="32" applyAlignment="1">
      <alignment vertical="top"/>
    </xf>
    <xf numFmtId="0" fontId="2" fillId="2" borderId="3" xfId="59" applyFont="1" applyFill="1" applyBorder="1" applyAlignment="1">
      <alignment horizontal="center" vertical="top" wrapText="1"/>
    </xf>
    <xf numFmtId="0" fontId="2" fillId="2" borderId="4" xfId="58" applyFont="1" applyFill="1" applyBorder="1" applyAlignment="1">
      <alignment horizontal="center" vertical="top" wrapText="1"/>
    </xf>
    <xf numFmtId="0" fontId="2" fillId="2" borderId="5" xfId="57" applyFont="1" applyFill="1" applyBorder="1" applyAlignment="1">
      <alignment horizontal="center" vertical="top" wrapText="1"/>
    </xf>
    <xf numFmtId="0" fontId="2" fillId="2" borderId="3" xfId="193" applyFont="1" applyFill="1" applyBorder="1" applyAlignment="1">
      <alignment horizontal="center" vertical="top" wrapText="1"/>
    </xf>
    <xf numFmtId="0" fontId="2" fillId="2" borderId="4" xfId="192" applyFont="1" applyFill="1" applyBorder="1" applyAlignment="1">
      <alignment horizontal="center" vertical="top" wrapText="1"/>
    </xf>
    <xf numFmtId="0" fontId="2" fillId="2" borderId="5" xfId="191" applyFont="1" applyFill="1" applyBorder="1" applyAlignment="1">
      <alignment horizontal="center" vertical="top" wrapText="1"/>
    </xf>
    <xf numFmtId="0" fontId="2" fillId="2" borderId="3" xfId="491" applyFont="1" applyFill="1" applyBorder="1" applyAlignment="1">
      <alignment horizontal="center" vertical="top" wrapText="1"/>
    </xf>
    <xf numFmtId="0" fontId="2" fillId="2" borderId="4" xfId="490" applyFont="1" applyFill="1" applyBorder="1" applyAlignment="1">
      <alignment horizontal="center" vertical="top" wrapText="1"/>
    </xf>
    <xf numFmtId="0" fontId="2" fillId="2" borderId="5" xfId="489" applyFont="1" applyFill="1" applyBorder="1" applyAlignment="1">
      <alignment horizontal="center" vertical="top" wrapText="1"/>
    </xf>
    <xf numFmtId="0" fontId="2" fillId="2" borderId="2" xfId="5" applyFont="1" applyFill="1" applyBorder="1" applyAlignment="1">
      <alignment horizontal="left" wrapText="1"/>
    </xf>
    <xf numFmtId="0" fontId="2" fillId="2" borderId="4" xfId="8" applyFont="1" applyFill="1" applyBorder="1" applyAlignment="1">
      <alignment horizontal="center" vertical="top" wrapText="1"/>
    </xf>
    <xf numFmtId="0" fontId="2" fillId="2" borderId="2" xfId="94" applyFont="1" applyFill="1" applyBorder="1" applyAlignment="1">
      <alignment vertical="top" wrapText="1"/>
    </xf>
    <xf numFmtId="0" fontId="2" fillId="2" borderId="2" xfId="93" applyFont="1" applyFill="1" applyBorder="1" applyAlignment="1">
      <alignment vertical="top" wrapText="1"/>
    </xf>
    <xf numFmtId="0" fontId="2" fillId="2" borderId="2" xfId="61" applyFont="1" applyFill="1" applyBorder="1" applyAlignment="1">
      <alignment vertical="top" wrapText="1"/>
    </xf>
    <xf numFmtId="0" fontId="2" fillId="2" borderId="2" xfId="60" applyFont="1" applyFill="1" applyBorder="1" applyAlignment="1">
      <alignment vertical="top" wrapText="1"/>
    </xf>
    <xf numFmtId="0" fontId="2" fillId="2" borderId="2" xfId="195" applyFont="1" applyFill="1" applyBorder="1" applyAlignment="1">
      <alignment vertical="top" wrapText="1"/>
    </xf>
    <xf numFmtId="0" fontId="2" fillId="2" borderId="2" xfId="194" applyFont="1" applyFill="1" applyBorder="1" applyAlignment="1">
      <alignment vertical="top" wrapText="1"/>
    </xf>
    <xf numFmtId="3" fontId="4" fillId="2" borderId="19" xfId="32" applyNumberFormat="1"/>
    <xf numFmtId="0" fontId="5" fillId="2" borderId="20" xfId="466" applyFont="1" applyFill="1" applyBorder="1" applyAlignment="1">
      <alignment vertical="top" wrapText="1"/>
    </xf>
    <xf numFmtId="0" fontId="5" fillId="2" borderId="20" xfId="465" applyFont="1" applyFill="1" applyBorder="1" applyAlignment="1">
      <alignment vertical="top" wrapText="1"/>
    </xf>
    <xf numFmtId="0" fontId="5" fillId="2" borderId="20" xfId="464" applyFont="1" applyFill="1" applyBorder="1" applyAlignment="1">
      <alignment vertical="top" wrapText="1"/>
    </xf>
    <xf numFmtId="0" fontId="2" fillId="2" borderId="2" xfId="493" applyFont="1" applyFill="1" applyBorder="1" applyAlignment="1">
      <alignment vertical="top" wrapText="1"/>
    </xf>
    <xf numFmtId="0" fontId="2" fillId="2" borderId="2" xfId="492" applyFont="1" applyFill="1" applyBorder="1" applyAlignment="1">
      <alignment vertical="top" wrapText="1"/>
    </xf>
    <xf numFmtId="0" fontId="1" fillId="2" borderId="19" xfId="496" applyFont="1" applyFill="1" applyBorder="1" applyAlignment="1">
      <alignment vertical="center" wrapText="1"/>
    </xf>
    <xf numFmtId="0" fontId="7" fillId="2" borderId="20" xfId="32" applyFont="1" applyFill="1" applyBorder="1" applyAlignment="1">
      <alignment vertical="center"/>
    </xf>
    <xf numFmtId="164" fontId="7" fillId="2" borderId="20" xfId="32" applyNumberFormat="1" applyFont="1" applyFill="1" applyBorder="1" applyAlignment="1">
      <alignment vertical="center"/>
    </xf>
    <xf numFmtId="165" fontId="7" fillId="2" borderId="20" xfId="498" applyNumberFormat="1" applyFont="1" applyFill="1" applyBorder="1" applyAlignment="1">
      <alignment vertical="center"/>
    </xf>
    <xf numFmtId="49" fontId="7" fillId="2" borderId="20" xfId="498" applyNumberFormat="1" applyFont="1" applyFill="1" applyBorder="1" applyAlignment="1">
      <alignment horizontal="center" wrapText="1"/>
    </xf>
    <xf numFmtId="164" fontId="7" fillId="2" borderId="20" xfId="498" applyNumberFormat="1" applyFont="1" applyFill="1" applyBorder="1" applyAlignment="1">
      <alignment horizontal="center" wrapText="1"/>
    </xf>
    <xf numFmtId="165" fontId="7" fillId="2" borderId="20" xfId="498" applyNumberFormat="1" applyFont="1" applyFill="1" applyBorder="1" applyAlignment="1">
      <alignment horizontal="center" wrapText="1"/>
    </xf>
    <xf numFmtId="0" fontId="11" fillId="2" borderId="20" xfId="32" applyFont="1" applyFill="1" applyBorder="1"/>
    <xf numFmtId="167" fontId="12" fillId="2" borderId="20" xfId="506" applyFont="1" applyFill="1" applyBorder="1"/>
    <xf numFmtId="4" fontId="3" fillId="2" borderId="20" xfId="500" applyNumberFormat="1" applyFont="1" applyFill="1" applyBorder="1" applyAlignment="1">
      <alignment horizontal="right" vertical="top"/>
    </xf>
    <xf numFmtId="10" fontId="12" fillId="2" borderId="20" xfId="507" applyNumberFormat="1" applyFont="1" applyFill="1" applyBorder="1"/>
    <xf numFmtId="165" fontId="12" fillId="2" borderId="20" xfId="498" applyNumberFormat="1" applyFont="1" applyFill="1" applyBorder="1"/>
    <xf numFmtId="4" fontId="3" fillId="2" borderId="20" xfId="501" applyNumberFormat="1" applyFont="1" applyFill="1" applyBorder="1" applyAlignment="1">
      <alignment horizontal="right" vertical="top"/>
    </xf>
    <xf numFmtId="43" fontId="12" fillId="2" borderId="20" xfId="498" applyNumberFormat="1" applyFont="1" applyFill="1" applyBorder="1"/>
    <xf numFmtId="43" fontId="12" fillId="2" borderId="20" xfId="498" applyFont="1" applyFill="1" applyBorder="1"/>
    <xf numFmtId="4" fontId="3" fillId="2" borderId="20" xfId="502" applyNumberFormat="1" applyFont="1" applyFill="1" applyBorder="1" applyAlignment="1">
      <alignment horizontal="right" vertical="top"/>
    </xf>
    <xf numFmtId="4" fontId="3" fillId="2" borderId="20" xfId="503" applyNumberFormat="1" applyFont="1" applyFill="1" applyBorder="1" applyAlignment="1">
      <alignment horizontal="right" vertical="top"/>
    </xf>
    <xf numFmtId="4" fontId="3" fillId="2" borderId="20" xfId="504" applyNumberFormat="1" applyFont="1" applyFill="1" applyBorder="1" applyAlignment="1">
      <alignment horizontal="right" vertical="top"/>
    </xf>
    <xf numFmtId="4" fontId="3" fillId="2" borderId="20" xfId="505" applyNumberFormat="1" applyFont="1" applyFill="1" applyBorder="1" applyAlignment="1">
      <alignment horizontal="right" vertical="top"/>
    </xf>
    <xf numFmtId="4" fontId="4" fillId="2" borderId="19" xfId="32" applyNumberFormat="1"/>
    <xf numFmtId="0" fontId="0" fillId="2" borderId="19" xfId="32" applyFont="1"/>
    <xf numFmtId="0" fontId="7" fillId="2" borderId="20" xfId="32" applyFont="1" applyFill="1" applyBorder="1" applyAlignment="1">
      <alignment horizontal="center"/>
    </xf>
    <xf numFmtId="0" fontId="7" fillId="2" borderId="20" xfId="499" applyFont="1" applyFill="1" applyBorder="1" applyAlignment="1">
      <alignment horizontal="center" vertical="center" wrapText="1"/>
    </xf>
    <xf numFmtId="166" fontId="7" fillId="2" borderId="20" xfId="498" applyNumberFormat="1" applyFont="1" applyFill="1" applyBorder="1" applyAlignment="1">
      <alignment horizontal="center" wrapText="1"/>
    </xf>
    <xf numFmtId="0" fontId="3" fillId="2" borderId="18" xfId="29" applyFont="1" applyFill="1" applyBorder="1" applyAlignment="1">
      <alignment horizontal="left" vertical="top" wrapText="1"/>
    </xf>
    <xf numFmtId="0" fontId="3" fillId="2" borderId="19" xfId="30" applyFont="1" applyFill="1" applyBorder="1" applyAlignment="1">
      <alignment horizontal="left" vertical="top" wrapText="1"/>
    </xf>
    <xf numFmtId="0" fontId="1" fillId="2" borderId="1" xfId="4" applyFont="1" applyFill="1" applyBorder="1" applyAlignment="1">
      <alignment horizontal="left" vertical="top" wrapText="1"/>
    </xf>
    <xf numFmtId="0" fontId="2" fillId="3" borderId="7" xfId="81" applyFont="1" applyFill="1" applyBorder="1" applyAlignment="1">
      <alignment horizontal="left" vertical="top" wrapText="1"/>
    </xf>
    <xf numFmtId="0" fontId="3" fillId="2" borderId="19" xfId="67" applyFont="1" applyFill="1" applyBorder="1" applyAlignment="1">
      <alignment horizontal="left" vertical="top" wrapText="1"/>
    </xf>
    <xf numFmtId="0" fontId="3" fillId="2" borderId="19" xfId="66" applyFont="1" applyFill="1" applyBorder="1" applyAlignment="1">
      <alignment horizontal="left" vertical="top" wrapText="1"/>
    </xf>
    <xf numFmtId="0" fontId="2" fillId="3" borderId="8" xfId="74" applyFont="1" applyFill="1" applyBorder="1" applyAlignment="1">
      <alignment horizontal="left" vertical="top" wrapText="1"/>
    </xf>
    <xf numFmtId="0" fontId="2" fillId="3" borderId="6" xfId="88" applyFont="1" applyFill="1" applyBorder="1" applyAlignment="1">
      <alignment horizontal="left" vertical="top" wrapText="1"/>
    </xf>
    <xf numFmtId="0" fontId="1" fillId="2" borderId="19" xfId="98" applyFont="1" applyFill="1" applyBorder="1" applyAlignment="1">
      <alignment horizontal="left" vertical="center" wrapText="1"/>
    </xf>
    <xf numFmtId="0" fontId="2" fillId="3" borderId="7" xfId="48" applyFont="1" applyFill="1" applyBorder="1" applyAlignment="1">
      <alignment horizontal="left" vertical="top" wrapText="1"/>
    </xf>
    <xf numFmtId="0" fontId="3" fillId="2" borderId="19" xfId="34" applyFont="1" applyFill="1" applyBorder="1" applyAlignment="1">
      <alignment horizontal="left" vertical="top" wrapText="1"/>
    </xf>
    <xf numFmtId="0" fontId="3" fillId="2" borderId="19" xfId="33" applyFont="1" applyFill="1" applyBorder="1" applyAlignment="1">
      <alignment horizontal="left" vertical="top" wrapText="1"/>
    </xf>
    <xf numFmtId="0" fontId="2" fillId="3" borderId="8" xfId="41" applyFont="1" applyFill="1" applyBorder="1" applyAlignment="1">
      <alignment horizontal="left" vertical="top" wrapText="1"/>
    </xf>
    <xf numFmtId="0" fontId="2" fillId="3" borderId="6" xfId="55" applyFont="1" applyFill="1" applyBorder="1" applyAlignment="1">
      <alignment horizontal="left" vertical="top" wrapText="1"/>
    </xf>
    <xf numFmtId="0" fontId="1" fillId="2" borderId="19" xfId="65" applyFont="1" applyFill="1" applyBorder="1" applyAlignment="1">
      <alignment vertical="center" wrapText="1"/>
    </xf>
    <xf numFmtId="0" fontId="2" fillId="3" borderId="7" xfId="181" applyFont="1" applyFill="1" applyBorder="1" applyAlignment="1">
      <alignment horizontal="left" vertical="top" wrapText="1"/>
    </xf>
    <xf numFmtId="0" fontId="3" fillId="2" borderId="19" xfId="167" applyFont="1" applyFill="1" applyBorder="1" applyAlignment="1">
      <alignment horizontal="left" vertical="top" wrapText="1"/>
    </xf>
    <xf numFmtId="0" fontId="3" fillId="2" borderId="19" xfId="166" applyFont="1" applyFill="1" applyBorder="1" applyAlignment="1">
      <alignment horizontal="left" vertical="top" wrapText="1"/>
    </xf>
    <xf numFmtId="0" fontId="2" fillId="3" borderId="8" xfId="174" applyFont="1" applyFill="1" applyBorder="1" applyAlignment="1">
      <alignment horizontal="left" vertical="top" wrapText="1"/>
    </xf>
    <xf numFmtId="0" fontId="1" fillId="2" borderId="19" xfId="199" applyFont="1" applyFill="1" applyBorder="1" applyAlignment="1">
      <alignment horizontal="left" vertical="center" wrapText="1"/>
    </xf>
    <xf numFmtId="0" fontId="2" fillId="3" borderId="6" xfId="189" applyFont="1" applyFill="1" applyBorder="1" applyAlignment="1">
      <alignment horizontal="left" vertical="top" wrapText="1"/>
    </xf>
    <xf numFmtId="0" fontId="5" fillId="2" borderId="21" xfId="466" applyFont="1" applyFill="1" applyBorder="1" applyAlignment="1">
      <alignment horizontal="left" vertical="top" wrapText="1"/>
    </xf>
    <xf numFmtId="0" fontId="5" fillId="2" borderId="22" xfId="466" applyFont="1" applyFill="1" applyBorder="1" applyAlignment="1">
      <alignment horizontal="left" vertical="top" wrapText="1"/>
    </xf>
    <xf numFmtId="0" fontId="6" fillId="2" borderId="23" xfId="463" applyFont="1" applyFill="1" applyBorder="1" applyAlignment="1">
      <alignment horizontal="left" vertical="top" wrapText="1"/>
    </xf>
    <xf numFmtId="0" fontId="6" fillId="2" borderId="24" xfId="463" applyFont="1" applyFill="1" applyBorder="1" applyAlignment="1">
      <alignment horizontal="left" vertical="top" wrapText="1"/>
    </xf>
    <xf numFmtId="0" fontId="6" fillId="2" borderId="25" xfId="463" applyFont="1" applyFill="1" applyBorder="1" applyAlignment="1">
      <alignment horizontal="left" vertical="top" wrapText="1"/>
    </xf>
    <xf numFmtId="0" fontId="3" fillId="2" borderId="19" xfId="469" applyFont="1" applyFill="1" applyBorder="1" applyAlignment="1">
      <alignment horizontal="left" vertical="top" wrapText="1"/>
    </xf>
    <xf numFmtId="0" fontId="3" fillId="2" borderId="19" xfId="468" applyFont="1" applyFill="1" applyBorder="1" applyAlignment="1">
      <alignment horizontal="left" vertical="top" wrapText="1"/>
    </xf>
    <xf numFmtId="0" fontId="3" fillId="2" borderId="19" xfId="467" applyFont="1" applyFill="1" applyBorder="1" applyAlignment="1">
      <alignment horizontal="left" vertical="top" wrapText="1"/>
    </xf>
    <xf numFmtId="0" fontId="2" fillId="3" borderId="6" xfId="487" applyFont="1" applyFill="1" applyBorder="1" applyAlignment="1">
      <alignment horizontal="left" vertical="top" wrapText="1"/>
    </xf>
    <xf numFmtId="0" fontId="2" fillId="3" borderId="7" xfId="481" applyFont="1" applyFill="1" applyBorder="1" applyAlignment="1">
      <alignment horizontal="left" vertical="top" wrapText="1"/>
    </xf>
    <xf numFmtId="0" fontId="1" fillId="2" borderId="19" xfId="496" applyFont="1" applyFill="1" applyBorder="1" applyAlignment="1">
      <alignment vertical="center" wrapText="1"/>
    </xf>
  </cellXfs>
  <cellStyles count="508">
    <cellStyle name="Comma 2" xfId="498" xr:uid="{00000000-0005-0000-0000-000000000000}"/>
    <cellStyle name="Comma 3" xfId="506" xr:uid="{00000000-0005-0000-0000-000001000000}"/>
    <cellStyle name="Normal" xfId="0" builtinId="0"/>
    <cellStyle name="Normal 2" xfId="32" xr:uid="{00000000-0005-0000-0000-000003000000}"/>
    <cellStyle name="Normal_Sheet5_1" xfId="499" xr:uid="{00000000-0005-0000-0000-000004000000}"/>
    <cellStyle name="Percent 2" xfId="507" xr:uid="{00000000-0005-0000-0000-000005000000}"/>
    <cellStyle name="style1747780445596" xfId="466" xr:uid="{00000000-0005-0000-0000-000006000000}"/>
    <cellStyle name="style1747780445628" xfId="465" xr:uid="{00000000-0005-0000-0000-000007000000}"/>
    <cellStyle name="style1747780445658" xfId="464" xr:uid="{00000000-0005-0000-0000-000008000000}"/>
    <cellStyle name="style1747780445856" xfId="463" xr:uid="{00000000-0005-0000-0000-000009000000}"/>
    <cellStyle name="style1747780445880" xfId="459" xr:uid="{00000000-0005-0000-0000-00000A000000}"/>
    <cellStyle name="style1747780445911" xfId="455" xr:uid="{00000000-0005-0000-0000-00000B000000}"/>
    <cellStyle name="style1747780445936" xfId="462" xr:uid="{00000000-0005-0000-0000-00000C000000}"/>
    <cellStyle name="style1747780445966" xfId="461" xr:uid="{00000000-0005-0000-0000-00000D000000}"/>
    <cellStyle name="style1747780445989" xfId="460" xr:uid="{00000000-0005-0000-0000-00000E000000}"/>
    <cellStyle name="style1747780446030" xfId="458" xr:uid="{00000000-0005-0000-0000-00000F000000}"/>
    <cellStyle name="style1747780446084" xfId="457" xr:uid="{00000000-0005-0000-0000-000010000000}"/>
    <cellStyle name="style1747780446110" xfId="456" xr:uid="{00000000-0005-0000-0000-000011000000}"/>
    <cellStyle name="style1747780446136" xfId="454" xr:uid="{00000000-0005-0000-0000-000012000000}"/>
    <cellStyle name="style1747780446162" xfId="453" xr:uid="{00000000-0005-0000-0000-000013000000}"/>
    <cellStyle name="style1747780446184" xfId="452" xr:uid="{00000000-0005-0000-0000-000014000000}"/>
    <cellStyle name="style1747829458203" xfId="450" xr:uid="{00000000-0005-0000-0000-000015000000}"/>
    <cellStyle name="style1747829458235" xfId="449" xr:uid="{00000000-0005-0000-0000-000016000000}"/>
    <cellStyle name="style1747829458262" xfId="451" xr:uid="{00000000-0005-0000-0000-000017000000}"/>
    <cellStyle name="style1747829458291" xfId="448" xr:uid="{00000000-0005-0000-0000-000018000000}"/>
    <cellStyle name="style1747829458316" xfId="447" xr:uid="{00000000-0005-0000-0000-000019000000}"/>
    <cellStyle name="style1747829458340" xfId="446" xr:uid="{00000000-0005-0000-0000-00001A000000}"/>
    <cellStyle name="style1747829458367" xfId="445" xr:uid="{00000000-0005-0000-0000-00001B000000}"/>
    <cellStyle name="style1747829458391" xfId="444" xr:uid="{00000000-0005-0000-0000-00001C000000}"/>
    <cellStyle name="style1747829458418" xfId="443" xr:uid="{00000000-0005-0000-0000-00001D000000}"/>
    <cellStyle name="style1747829458446" xfId="438" xr:uid="{00000000-0005-0000-0000-00001E000000}"/>
    <cellStyle name="style1747829458468" xfId="433" xr:uid="{00000000-0005-0000-0000-00001F000000}"/>
    <cellStyle name="style1747829458489" xfId="442" xr:uid="{00000000-0005-0000-0000-000020000000}"/>
    <cellStyle name="style1747829458511" xfId="437" xr:uid="{00000000-0005-0000-0000-000021000000}"/>
    <cellStyle name="style1747829458535" xfId="432" xr:uid="{00000000-0005-0000-0000-000022000000}"/>
    <cellStyle name="style1747829458557" xfId="441" xr:uid="{00000000-0005-0000-0000-000023000000}"/>
    <cellStyle name="style1747829458585" xfId="440" xr:uid="{00000000-0005-0000-0000-000024000000}"/>
    <cellStyle name="style1747829458606" xfId="439" xr:uid="{00000000-0005-0000-0000-000025000000}"/>
    <cellStyle name="style1747829458627" xfId="436" xr:uid="{00000000-0005-0000-0000-000026000000}"/>
    <cellStyle name="style1747829458654" xfId="435" xr:uid="{00000000-0005-0000-0000-000027000000}"/>
    <cellStyle name="style1747829458676" xfId="434" xr:uid="{00000000-0005-0000-0000-000028000000}"/>
    <cellStyle name="style1747829458701" xfId="431" xr:uid="{00000000-0005-0000-0000-000029000000}"/>
    <cellStyle name="style1747829458723" xfId="430" xr:uid="{00000000-0005-0000-0000-00002A000000}"/>
    <cellStyle name="style1747829458747" xfId="429" xr:uid="{00000000-0005-0000-0000-00002B000000}"/>
    <cellStyle name="style1747829458789" xfId="427" xr:uid="{00000000-0005-0000-0000-00002C000000}"/>
    <cellStyle name="style1747829458810" xfId="426" xr:uid="{00000000-0005-0000-0000-00002D000000}"/>
    <cellStyle name="style1747829458832" xfId="428" xr:uid="{00000000-0005-0000-0000-00002E000000}"/>
    <cellStyle name="style1747841495548" xfId="1" xr:uid="{00000000-0005-0000-0000-00002F000000}"/>
    <cellStyle name="style1747841495580" xfId="2" xr:uid="{00000000-0005-0000-0000-000030000000}"/>
    <cellStyle name="style1747841495613" xfId="3" xr:uid="{00000000-0005-0000-0000-000031000000}"/>
    <cellStyle name="style1747841495639" xfId="4" xr:uid="{00000000-0005-0000-0000-000032000000}"/>
    <cellStyle name="style1747841495665" xfId="5" xr:uid="{00000000-0005-0000-0000-000033000000}"/>
    <cellStyle name="style1747841495691" xfId="6" xr:uid="{00000000-0005-0000-0000-000034000000}"/>
    <cellStyle name="style1747841495707" xfId="7" xr:uid="{00000000-0005-0000-0000-000035000000}"/>
    <cellStyle name="style1747841495738" xfId="8" xr:uid="{00000000-0005-0000-0000-000036000000}"/>
    <cellStyle name="style1747841495764" xfId="9" xr:uid="{00000000-0005-0000-0000-000037000000}"/>
    <cellStyle name="style1747841495786" xfId="10" xr:uid="{00000000-0005-0000-0000-000038000000}"/>
    <cellStyle name="style1747841495802" xfId="11" xr:uid="{00000000-0005-0000-0000-000039000000}"/>
    <cellStyle name="style1747841495835" xfId="12" xr:uid="{00000000-0005-0000-0000-00003A000000}"/>
    <cellStyle name="style1747841495854" xfId="13" xr:uid="{00000000-0005-0000-0000-00003B000000}"/>
    <cellStyle name="style1747841495881" xfId="14" xr:uid="{00000000-0005-0000-0000-00003C000000}"/>
    <cellStyle name="style1747841495897" xfId="15" xr:uid="{00000000-0005-0000-0000-00003D000000}"/>
    <cellStyle name="style1747841495934" xfId="16" xr:uid="{00000000-0005-0000-0000-00003E000000}"/>
    <cellStyle name="style1747841495934 2" xfId="500" xr:uid="{00000000-0005-0000-0000-00003F000000}"/>
    <cellStyle name="style1747841495960" xfId="17" xr:uid="{00000000-0005-0000-0000-000040000000}"/>
    <cellStyle name="style1747841495960 2" xfId="501" xr:uid="{00000000-0005-0000-0000-000041000000}"/>
    <cellStyle name="style1747841495984" xfId="18" xr:uid="{00000000-0005-0000-0000-000042000000}"/>
    <cellStyle name="style1747841495984 2" xfId="502" xr:uid="{00000000-0005-0000-0000-000043000000}"/>
    <cellStyle name="style1747841496004" xfId="19" xr:uid="{00000000-0005-0000-0000-000044000000}"/>
    <cellStyle name="style1747841496004 2" xfId="503" xr:uid="{00000000-0005-0000-0000-000045000000}"/>
    <cellStyle name="style1747841496023" xfId="20" xr:uid="{00000000-0005-0000-0000-000046000000}"/>
    <cellStyle name="style1747841496023 2" xfId="504" xr:uid="{00000000-0005-0000-0000-000047000000}"/>
    <cellStyle name="style1747841496047" xfId="21" xr:uid="{00000000-0005-0000-0000-000048000000}"/>
    <cellStyle name="style1747841496047 2" xfId="505" xr:uid="{00000000-0005-0000-0000-000049000000}"/>
    <cellStyle name="style1747841496073" xfId="22" xr:uid="{00000000-0005-0000-0000-00004A000000}"/>
    <cellStyle name="style1747841496097" xfId="23" xr:uid="{00000000-0005-0000-0000-00004B000000}"/>
    <cellStyle name="style1747841496114" xfId="24" xr:uid="{00000000-0005-0000-0000-00004C000000}"/>
    <cellStyle name="style1747841496134" xfId="25" xr:uid="{00000000-0005-0000-0000-00004D000000}"/>
    <cellStyle name="style1747841496152" xfId="26" xr:uid="{00000000-0005-0000-0000-00004E000000}"/>
    <cellStyle name="style1747841496165" xfId="27" xr:uid="{00000000-0005-0000-0000-00004F000000}"/>
    <cellStyle name="style1747841496194" xfId="28" xr:uid="{00000000-0005-0000-0000-000050000000}"/>
    <cellStyle name="style1747841496215" xfId="29" xr:uid="{00000000-0005-0000-0000-000051000000}"/>
    <cellStyle name="style1747841496237" xfId="30" xr:uid="{00000000-0005-0000-0000-000052000000}"/>
    <cellStyle name="style1747841496258" xfId="31" xr:uid="{00000000-0005-0000-0000-000053000000}"/>
    <cellStyle name="style1747841579150" xfId="97" xr:uid="{00000000-0005-0000-0000-000054000000}"/>
    <cellStyle name="style1747841579174" xfId="96" xr:uid="{00000000-0005-0000-0000-000055000000}"/>
    <cellStyle name="style1747841579205" xfId="98" xr:uid="{00000000-0005-0000-0000-000056000000}"/>
    <cellStyle name="style1747841579234" xfId="95" xr:uid="{00000000-0005-0000-0000-000057000000}"/>
    <cellStyle name="style1747841579258" xfId="94" xr:uid="{00000000-0005-0000-0000-000058000000}"/>
    <cellStyle name="style1747841579281" xfId="93" xr:uid="{00000000-0005-0000-0000-000059000000}"/>
    <cellStyle name="style1747841579305" xfId="92" xr:uid="{00000000-0005-0000-0000-00005A000000}"/>
    <cellStyle name="style1747841579329" xfId="91" xr:uid="{00000000-0005-0000-0000-00005B000000}"/>
    <cellStyle name="style1747841579350" xfId="90" xr:uid="{00000000-0005-0000-0000-00005C000000}"/>
    <cellStyle name="style1747841579372" xfId="89" xr:uid="{00000000-0005-0000-0000-00005D000000}"/>
    <cellStyle name="style1747841579396" xfId="82" xr:uid="{00000000-0005-0000-0000-00005E000000}"/>
    <cellStyle name="style1747841579431" xfId="75" xr:uid="{00000000-0005-0000-0000-00005F000000}"/>
    <cellStyle name="style1747841579450" xfId="88" xr:uid="{00000000-0005-0000-0000-000060000000}"/>
    <cellStyle name="style1747841579466" xfId="81" xr:uid="{00000000-0005-0000-0000-000061000000}"/>
    <cellStyle name="style1747841579482" xfId="87" xr:uid="{00000000-0005-0000-0000-000062000000}"/>
    <cellStyle name="style1747841579514" xfId="80" xr:uid="{00000000-0005-0000-0000-000063000000}"/>
    <cellStyle name="style1747841579612" xfId="74" xr:uid="{00000000-0005-0000-0000-000064000000}"/>
    <cellStyle name="style1747841579632" xfId="73" xr:uid="{00000000-0005-0000-0000-000065000000}"/>
    <cellStyle name="style1747841579650" xfId="86" xr:uid="{00000000-0005-0000-0000-000066000000}"/>
    <cellStyle name="style1747841579673" xfId="85" xr:uid="{00000000-0005-0000-0000-000067000000}"/>
    <cellStyle name="style1747841579691" xfId="84" xr:uid="{00000000-0005-0000-0000-000068000000}"/>
    <cellStyle name="style1747841579705" xfId="79" xr:uid="{00000000-0005-0000-0000-000069000000}"/>
    <cellStyle name="style1747841579720" xfId="78" xr:uid="{00000000-0005-0000-0000-00006A000000}"/>
    <cellStyle name="style1747841579741" xfId="76" xr:uid="{00000000-0005-0000-0000-00006B000000}"/>
    <cellStyle name="style1747841579775" xfId="77" xr:uid="{00000000-0005-0000-0000-00006C000000}"/>
    <cellStyle name="style1747841579785" xfId="83" xr:uid="{00000000-0005-0000-0000-00006D000000}"/>
    <cellStyle name="style1747841579894" xfId="72" xr:uid="{00000000-0005-0000-0000-00006E000000}"/>
    <cellStyle name="style1747841579916" xfId="71" xr:uid="{00000000-0005-0000-0000-00006F000000}"/>
    <cellStyle name="style1747841579938" xfId="70" xr:uid="{00000000-0005-0000-0000-000070000000}"/>
    <cellStyle name="style1747841579953" xfId="69" xr:uid="{00000000-0005-0000-0000-000071000000}"/>
    <cellStyle name="style1747841579993" xfId="67" xr:uid="{00000000-0005-0000-0000-000072000000}"/>
    <cellStyle name="style1747841580015" xfId="66" xr:uid="{00000000-0005-0000-0000-000073000000}"/>
    <cellStyle name="style1747841580034" xfId="68" xr:uid="{00000000-0005-0000-0000-000074000000}"/>
    <cellStyle name="style1747841658354" xfId="130" xr:uid="{00000000-0005-0000-0000-000075000000}"/>
    <cellStyle name="style1747841658375" xfId="129" xr:uid="{00000000-0005-0000-0000-000076000000}"/>
    <cellStyle name="style1747841658404" xfId="131" xr:uid="{00000000-0005-0000-0000-000077000000}"/>
    <cellStyle name="style1747841658422" xfId="128" xr:uid="{00000000-0005-0000-0000-000078000000}"/>
    <cellStyle name="style1747841658455" xfId="127" xr:uid="{00000000-0005-0000-0000-000079000000}"/>
    <cellStyle name="style1747841658484" xfId="126" xr:uid="{00000000-0005-0000-0000-00007A000000}"/>
    <cellStyle name="style1747841658508" xfId="125" xr:uid="{00000000-0005-0000-0000-00007B000000}"/>
    <cellStyle name="style1747841658530" xfId="124" xr:uid="{00000000-0005-0000-0000-00007C000000}"/>
    <cellStyle name="style1747841658553" xfId="123" xr:uid="{00000000-0005-0000-0000-00007D000000}"/>
    <cellStyle name="style1747841658575" xfId="122" xr:uid="{00000000-0005-0000-0000-00007E000000}"/>
    <cellStyle name="style1747841658597" xfId="115" xr:uid="{00000000-0005-0000-0000-00007F000000}"/>
    <cellStyle name="style1747841658694" xfId="108" xr:uid="{00000000-0005-0000-0000-000080000000}"/>
    <cellStyle name="style1747841658716" xfId="121" xr:uid="{00000000-0005-0000-0000-000081000000}"/>
    <cellStyle name="style1747841658722" xfId="114" xr:uid="{00000000-0005-0000-0000-000082000000}"/>
    <cellStyle name="style1747841658770" xfId="120" xr:uid="{00000000-0005-0000-0000-000083000000}"/>
    <cellStyle name="style1747841658801" xfId="113" xr:uid="{00000000-0005-0000-0000-000084000000}"/>
    <cellStyle name="style1747841659395" xfId="107" xr:uid="{00000000-0005-0000-0000-000085000000}"/>
    <cellStyle name="style1747841659417" xfId="106" xr:uid="{00000000-0005-0000-0000-000086000000}"/>
    <cellStyle name="style1747841659439" xfId="119" xr:uid="{00000000-0005-0000-0000-000087000000}"/>
    <cellStyle name="style1747841659462" xfId="118" xr:uid="{00000000-0005-0000-0000-000088000000}"/>
    <cellStyle name="style1747841659479" xfId="117" xr:uid="{00000000-0005-0000-0000-000089000000}"/>
    <cellStyle name="style1747841659497" xfId="112" xr:uid="{00000000-0005-0000-0000-00008A000000}"/>
    <cellStyle name="style1747841659519" xfId="111" xr:uid="{00000000-0005-0000-0000-00008B000000}"/>
    <cellStyle name="style1747841659545" xfId="116" xr:uid="{00000000-0005-0000-0000-00008C000000}"/>
    <cellStyle name="style1747841659602" xfId="110" xr:uid="{00000000-0005-0000-0000-00008D000000}"/>
    <cellStyle name="style1747841659624" xfId="109" xr:uid="{00000000-0005-0000-0000-00008E000000}"/>
    <cellStyle name="style1747841660146" xfId="105" xr:uid="{00000000-0005-0000-0000-00008F000000}"/>
    <cellStyle name="style1747841660168" xfId="104" xr:uid="{00000000-0005-0000-0000-000090000000}"/>
    <cellStyle name="style1747841660191" xfId="103" xr:uid="{00000000-0005-0000-0000-000091000000}"/>
    <cellStyle name="style1747841660201" xfId="102" xr:uid="{00000000-0005-0000-0000-000092000000}"/>
    <cellStyle name="style1747841660241" xfId="100" xr:uid="{00000000-0005-0000-0000-000093000000}"/>
    <cellStyle name="style1747841660263" xfId="99" xr:uid="{00000000-0005-0000-0000-000094000000}"/>
    <cellStyle name="style1747841660297" xfId="101" xr:uid="{00000000-0005-0000-0000-000095000000}"/>
    <cellStyle name="style1747841754104" xfId="164" xr:uid="{00000000-0005-0000-0000-000096000000}"/>
    <cellStyle name="style1747841754142" xfId="163" xr:uid="{00000000-0005-0000-0000-000097000000}"/>
    <cellStyle name="style1747841754170" xfId="165" xr:uid="{00000000-0005-0000-0000-000098000000}"/>
    <cellStyle name="style1747841754200" xfId="162" xr:uid="{00000000-0005-0000-0000-000099000000}"/>
    <cellStyle name="style1747841754238" xfId="161" xr:uid="{00000000-0005-0000-0000-00009A000000}"/>
    <cellStyle name="style1747841754270" xfId="160" xr:uid="{00000000-0005-0000-0000-00009B000000}"/>
    <cellStyle name="style1747841754297" xfId="159" xr:uid="{00000000-0005-0000-0000-00009C000000}"/>
    <cellStyle name="style1747841754324" xfId="158" xr:uid="{00000000-0005-0000-0000-00009D000000}"/>
    <cellStyle name="style1747841754351" xfId="157" xr:uid="{00000000-0005-0000-0000-00009E000000}"/>
    <cellStyle name="style1747841754380" xfId="156" xr:uid="{00000000-0005-0000-0000-00009F000000}"/>
    <cellStyle name="style1747841754418" xfId="148" xr:uid="{00000000-0005-0000-0000-0000A0000000}"/>
    <cellStyle name="style1747841754645" xfId="141" xr:uid="{00000000-0005-0000-0000-0000A1000000}"/>
    <cellStyle name="style1747841754659" xfId="155" xr:uid="{00000000-0005-0000-0000-0000A2000000}"/>
    <cellStyle name="style1747841754683" xfId="147" xr:uid="{00000000-0005-0000-0000-0000A3000000}"/>
    <cellStyle name="style1747841754746" xfId="154" xr:uid="{00000000-0005-0000-0000-0000A4000000}"/>
    <cellStyle name="style1747841754778" xfId="146" xr:uid="{00000000-0005-0000-0000-0000A5000000}"/>
    <cellStyle name="style1747841756383" xfId="140" xr:uid="{00000000-0005-0000-0000-0000A6000000}"/>
    <cellStyle name="style1747841756403" xfId="139" xr:uid="{00000000-0005-0000-0000-0000A7000000}"/>
    <cellStyle name="style1747841756425" xfId="153" xr:uid="{00000000-0005-0000-0000-0000A8000000}"/>
    <cellStyle name="style1747841756450" xfId="152" xr:uid="{00000000-0005-0000-0000-0000A9000000}"/>
    <cellStyle name="style1747841756471" xfId="151" xr:uid="{00000000-0005-0000-0000-0000AA000000}"/>
    <cellStyle name="style1747841756490" xfId="145" xr:uid="{00000000-0005-0000-0000-0000AB000000}"/>
    <cellStyle name="style1747841756510" xfId="144" xr:uid="{00000000-0005-0000-0000-0000AC000000}"/>
    <cellStyle name="style1747841756529" xfId="149" xr:uid="{00000000-0005-0000-0000-0000AD000000}"/>
    <cellStyle name="style1747841756546" xfId="143" xr:uid="{00000000-0005-0000-0000-0000AE000000}"/>
    <cellStyle name="style1747841756587" xfId="142" xr:uid="{00000000-0005-0000-0000-0000AF000000}"/>
    <cellStyle name="style1747841756849" xfId="150" xr:uid="{00000000-0005-0000-0000-0000B0000000}"/>
    <cellStyle name="style1747841757643" xfId="138" xr:uid="{00000000-0005-0000-0000-0000B1000000}"/>
    <cellStyle name="style1747841757673" xfId="137" xr:uid="{00000000-0005-0000-0000-0000B2000000}"/>
    <cellStyle name="style1747841757692" xfId="136" xr:uid="{00000000-0005-0000-0000-0000B3000000}"/>
    <cellStyle name="style1747841757706" xfId="135" xr:uid="{00000000-0005-0000-0000-0000B4000000}"/>
    <cellStyle name="style1747841757745" xfId="133" xr:uid="{00000000-0005-0000-0000-0000B5000000}"/>
    <cellStyle name="style1747841757765" xfId="132" xr:uid="{00000000-0005-0000-0000-0000B6000000}"/>
    <cellStyle name="style1747841757789" xfId="134" xr:uid="{00000000-0005-0000-0000-0000B7000000}"/>
    <cellStyle name="style1747841856859" xfId="198" xr:uid="{00000000-0005-0000-0000-0000B8000000}"/>
    <cellStyle name="style1747841856887" xfId="197" xr:uid="{00000000-0005-0000-0000-0000B9000000}"/>
    <cellStyle name="style1747841856914" xfId="199" xr:uid="{00000000-0005-0000-0000-0000BA000000}"/>
    <cellStyle name="style1747841856941" xfId="196" xr:uid="{00000000-0005-0000-0000-0000BB000000}"/>
    <cellStyle name="style1747841856966" xfId="195" xr:uid="{00000000-0005-0000-0000-0000BC000000}"/>
    <cellStyle name="style1747841856992" xfId="194" xr:uid="{00000000-0005-0000-0000-0000BD000000}"/>
    <cellStyle name="style1747841857017" xfId="193" xr:uid="{00000000-0005-0000-0000-0000BE000000}"/>
    <cellStyle name="style1747841857041" xfId="192" xr:uid="{00000000-0005-0000-0000-0000BF000000}"/>
    <cellStyle name="style1747841857061" xfId="191" xr:uid="{00000000-0005-0000-0000-0000C0000000}"/>
    <cellStyle name="style1747841857077" xfId="190" xr:uid="{00000000-0005-0000-0000-0000C1000000}"/>
    <cellStyle name="style1747841857111" xfId="182" xr:uid="{00000000-0005-0000-0000-0000C2000000}"/>
    <cellStyle name="style1747841857175" xfId="175" xr:uid="{00000000-0005-0000-0000-0000C3000000}"/>
    <cellStyle name="style1747841857195" xfId="189" xr:uid="{00000000-0005-0000-0000-0000C4000000}"/>
    <cellStyle name="style1747841857214" xfId="181" xr:uid="{00000000-0005-0000-0000-0000C5000000}"/>
    <cellStyle name="style1747841857239" xfId="188" xr:uid="{00000000-0005-0000-0000-0000C6000000}"/>
    <cellStyle name="style1747841857259" xfId="180" xr:uid="{00000000-0005-0000-0000-0000C7000000}"/>
    <cellStyle name="style1747841857537" xfId="174" xr:uid="{00000000-0005-0000-0000-0000C8000000}"/>
    <cellStyle name="style1747841857564" xfId="173" xr:uid="{00000000-0005-0000-0000-0000C9000000}"/>
    <cellStyle name="style1747841857586" xfId="187" xr:uid="{00000000-0005-0000-0000-0000CA000000}"/>
    <cellStyle name="style1747841857607" xfId="186" xr:uid="{00000000-0005-0000-0000-0000CB000000}"/>
    <cellStyle name="style1747841857627" xfId="185" xr:uid="{00000000-0005-0000-0000-0000CC000000}"/>
    <cellStyle name="style1747841857645" xfId="179" xr:uid="{00000000-0005-0000-0000-0000CD000000}"/>
    <cellStyle name="style1747841857665" xfId="178" xr:uid="{00000000-0005-0000-0000-0000CE000000}"/>
    <cellStyle name="style1747841857685" xfId="176" xr:uid="{00000000-0005-0000-0000-0000CF000000}"/>
    <cellStyle name="style1747841857718" xfId="177" xr:uid="{00000000-0005-0000-0000-0000D0000000}"/>
    <cellStyle name="style1747841857740" xfId="183" xr:uid="{00000000-0005-0000-0000-0000D1000000}"/>
    <cellStyle name="style1747841857799" xfId="184" xr:uid="{00000000-0005-0000-0000-0000D2000000}"/>
    <cellStyle name="style1747841858012" xfId="172" xr:uid="{00000000-0005-0000-0000-0000D3000000}"/>
    <cellStyle name="style1747841858035" xfId="171" xr:uid="{00000000-0005-0000-0000-0000D4000000}"/>
    <cellStyle name="style1747841858055" xfId="170" xr:uid="{00000000-0005-0000-0000-0000D5000000}"/>
    <cellStyle name="style1747841858069" xfId="169" xr:uid="{00000000-0005-0000-0000-0000D6000000}"/>
    <cellStyle name="style1747841858110" xfId="167" xr:uid="{00000000-0005-0000-0000-0000D7000000}"/>
    <cellStyle name="style1747841858130" xfId="166" xr:uid="{00000000-0005-0000-0000-0000D8000000}"/>
    <cellStyle name="style1747841858150" xfId="168" xr:uid="{00000000-0005-0000-0000-0000D9000000}"/>
    <cellStyle name="style1747841962938" xfId="64" xr:uid="{00000000-0005-0000-0000-0000DA000000}"/>
    <cellStyle name="style1747841962964" xfId="63" xr:uid="{00000000-0005-0000-0000-0000DB000000}"/>
    <cellStyle name="style1747841962987" xfId="65" xr:uid="{00000000-0005-0000-0000-0000DC000000}"/>
    <cellStyle name="style1747841963022" xfId="62" xr:uid="{00000000-0005-0000-0000-0000DD000000}"/>
    <cellStyle name="style1747841963050" xfId="61" xr:uid="{00000000-0005-0000-0000-0000DE000000}"/>
    <cellStyle name="style1747841963078" xfId="60" xr:uid="{00000000-0005-0000-0000-0000DF000000}"/>
    <cellStyle name="style1747841963101" xfId="59" xr:uid="{00000000-0005-0000-0000-0000E0000000}"/>
    <cellStyle name="style1747841963117" xfId="58" xr:uid="{00000000-0005-0000-0000-0000E1000000}"/>
    <cellStyle name="style1747841963150" xfId="57" xr:uid="{00000000-0005-0000-0000-0000E2000000}"/>
    <cellStyle name="style1747841963166" xfId="56" xr:uid="{00000000-0005-0000-0000-0000E3000000}"/>
    <cellStyle name="style1747841963197" xfId="49" xr:uid="{00000000-0005-0000-0000-0000E4000000}"/>
    <cellStyle name="style1747841963223" xfId="42" xr:uid="{00000000-0005-0000-0000-0000E5000000}"/>
    <cellStyle name="style1747841963243" xfId="55" xr:uid="{00000000-0005-0000-0000-0000E6000000}"/>
    <cellStyle name="style1747841963263" xfId="48" xr:uid="{00000000-0005-0000-0000-0000E7000000}"/>
    <cellStyle name="style1747841963283" xfId="54" xr:uid="{00000000-0005-0000-0000-0000E8000000}"/>
    <cellStyle name="style1747841963302" xfId="47" xr:uid="{00000000-0005-0000-0000-0000E9000000}"/>
    <cellStyle name="style1747841963340" xfId="41" xr:uid="{00000000-0005-0000-0000-0000EA000000}"/>
    <cellStyle name="style1747841963370" xfId="40" xr:uid="{00000000-0005-0000-0000-0000EB000000}"/>
    <cellStyle name="style1747841963389" xfId="53" xr:uid="{00000000-0005-0000-0000-0000EC000000}"/>
    <cellStyle name="style1747841963413" xfId="52" xr:uid="{00000000-0005-0000-0000-0000ED000000}"/>
    <cellStyle name="style1747841963435" xfId="51" xr:uid="{00000000-0005-0000-0000-0000EE000000}"/>
    <cellStyle name="style1747841963454" xfId="46" xr:uid="{00000000-0005-0000-0000-0000EF000000}"/>
    <cellStyle name="style1747841963474" xfId="45" xr:uid="{00000000-0005-0000-0000-0000F0000000}"/>
    <cellStyle name="style1747841963495" xfId="43" xr:uid="{00000000-0005-0000-0000-0000F1000000}"/>
    <cellStyle name="style1747841963521" xfId="50" xr:uid="{00000000-0005-0000-0000-0000F2000000}"/>
    <cellStyle name="style1747841963537" xfId="44" xr:uid="{00000000-0005-0000-0000-0000F3000000}"/>
    <cellStyle name="style1747841963574" xfId="39" xr:uid="{00000000-0005-0000-0000-0000F4000000}"/>
    <cellStyle name="style1747841963594" xfId="38" xr:uid="{00000000-0005-0000-0000-0000F5000000}"/>
    <cellStyle name="style1747841963613" xfId="37" xr:uid="{00000000-0005-0000-0000-0000F6000000}"/>
    <cellStyle name="style1747841963623" xfId="36" xr:uid="{00000000-0005-0000-0000-0000F7000000}"/>
    <cellStyle name="style1747841963655" xfId="34" xr:uid="{00000000-0005-0000-0000-0000F8000000}"/>
    <cellStyle name="style1747841963671" xfId="33" xr:uid="{00000000-0005-0000-0000-0000F9000000}"/>
    <cellStyle name="style1747841963701" xfId="35" xr:uid="{00000000-0005-0000-0000-0000FA000000}"/>
    <cellStyle name="style1747849262182" xfId="270" xr:uid="{00000000-0005-0000-0000-0000FB000000}"/>
    <cellStyle name="style1747849262218" xfId="269" xr:uid="{00000000-0005-0000-0000-0000FC000000}"/>
    <cellStyle name="style1747849262229" xfId="271" xr:uid="{00000000-0005-0000-0000-0000FD000000}"/>
    <cellStyle name="style1747849262268" xfId="268" xr:uid="{00000000-0005-0000-0000-0000FE000000}"/>
    <cellStyle name="style1747849262288" xfId="267" xr:uid="{00000000-0005-0000-0000-0000FF000000}"/>
    <cellStyle name="style1747849262295" xfId="263" xr:uid="{00000000-0005-0000-0000-000000010000}"/>
    <cellStyle name="style1747849262327" xfId="262" xr:uid="{00000000-0005-0000-0000-000001010000}"/>
    <cellStyle name="style1747849262344" xfId="266" xr:uid="{00000000-0005-0000-0000-000002010000}"/>
    <cellStyle name="style1747849262372" xfId="265" xr:uid="{00000000-0005-0000-0000-000003010000}"/>
    <cellStyle name="style1747849262396" xfId="260" xr:uid="{00000000-0005-0000-0000-000004010000}"/>
    <cellStyle name="style1747849262419" xfId="264" xr:uid="{00000000-0005-0000-0000-000005010000}"/>
    <cellStyle name="style1747849262441" xfId="259" xr:uid="{00000000-0005-0000-0000-000006010000}"/>
    <cellStyle name="style1747849262472" xfId="261" xr:uid="{00000000-0005-0000-0000-000007010000}"/>
    <cellStyle name="style1747849262492" xfId="258" xr:uid="{00000000-0005-0000-0000-000008010000}"/>
    <cellStyle name="style1747849262518" xfId="253" xr:uid="{00000000-0005-0000-0000-000009010000}"/>
    <cellStyle name="style1747849262540" xfId="247" xr:uid="{00000000-0005-0000-0000-00000A010000}"/>
    <cellStyle name="style1747849262546" xfId="257" xr:uid="{00000000-0005-0000-0000-00000B010000}"/>
    <cellStyle name="style1747849262578" xfId="252" xr:uid="{00000000-0005-0000-0000-00000C010000}"/>
    <cellStyle name="style1747849262593" xfId="246" xr:uid="{00000000-0005-0000-0000-00000D010000}"/>
    <cellStyle name="style1747849262618" xfId="256" xr:uid="{00000000-0005-0000-0000-00000E010000}"/>
    <cellStyle name="style1747849262625" xfId="255" xr:uid="{00000000-0005-0000-0000-00000F010000}"/>
    <cellStyle name="style1747849262641" xfId="254" xr:uid="{00000000-0005-0000-0000-000010010000}"/>
    <cellStyle name="style1747849262679" xfId="251" xr:uid="{00000000-0005-0000-0000-000011010000}"/>
    <cellStyle name="style1747849262694" xfId="250" xr:uid="{00000000-0005-0000-0000-000012010000}"/>
    <cellStyle name="style1747849262710" xfId="249" xr:uid="{00000000-0005-0000-0000-000013010000}"/>
    <cellStyle name="style1747849262722" xfId="248" xr:uid="{00000000-0005-0000-0000-000014010000}"/>
    <cellStyle name="style1747849262761" xfId="245" xr:uid="{00000000-0005-0000-0000-000015010000}"/>
    <cellStyle name="style1747849262777" xfId="244" xr:uid="{00000000-0005-0000-0000-000016010000}"/>
    <cellStyle name="style1747849262797" xfId="243" xr:uid="{00000000-0005-0000-0000-000017010000}"/>
    <cellStyle name="style1747849262810" xfId="242" xr:uid="{00000000-0005-0000-0000-000018010000}"/>
    <cellStyle name="style1747849262850" xfId="240" xr:uid="{00000000-0005-0000-0000-000019010000}"/>
    <cellStyle name="style1747849262869" xfId="239" xr:uid="{00000000-0005-0000-0000-00001A010000}"/>
    <cellStyle name="style1747849262888" xfId="241" xr:uid="{00000000-0005-0000-0000-00001B010000}"/>
    <cellStyle name="style1747849319310" xfId="309" xr:uid="{00000000-0005-0000-0000-00001C010000}"/>
    <cellStyle name="style1747849319338" xfId="308" xr:uid="{00000000-0005-0000-0000-00001D010000}"/>
    <cellStyle name="style1747849319366" xfId="310" xr:uid="{00000000-0005-0000-0000-00001E010000}"/>
    <cellStyle name="style1747849319395" xfId="307" xr:uid="{00000000-0005-0000-0000-00001F010000}"/>
    <cellStyle name="style1747849319415" xfId="306" xr:uid="{00000000-0005-0000-0000-000020010000}"/>
    <cellStyle name="style1747849319434" xfId="305" xr:uid="{00000000-0005-0000-0000-000021010000}"/>
    <cellStyle name="style1747849319454" xfId="301" xr:uid="{00000000-0005-0000-0000-000022010000}"/>
    <cellStyle name="style1747849319482" xfId="300" xr:uid="{00000000-0005-0000-0000-000023010000}"/>
    <cellStyle name="style1747849319498" xfId="299" xr:uid="{00000000-0005-0000-0000-000024010000}"/>
    <cellStyle name="style1747849319530" xfId="304" xr:uid="{00000000-0005-0000-0000-000025010000}"/>
    <cellStyle name="style1747849319554" xfId="303" xr:uid="{00000000-0005-0000-0000-000026010000}"/>
    <cellStyle name="style1747849319580" xfId="297" xr:uid="{00000000-0005-0000-0000-000027010000}"/>
    <cellStyle name="style1747849319603" xfId="302" xr:uid="{00000000-0005-0000-0000-000028010000}"/>
    <cellStyle name="style1747849319625" xfId="296" xr:uid="{00000000-0005-0000-0000-000029010000}"/>
    <cellStyle name="style1747849319641" xfId="298" xr:uid="{00000000-0005-0000-0000-00002A010000}"/>
    <cellStyle name="style1747849319672" xfId="295" xr:uid="{00000000-0005-0000-0000-00002B010000}"/>
    <cellStyle name="style1747849319688" xfId="288" xr:uid="{00000000-0005-0000-0000-00002C010000}"/>
    <cellStyle name="style1747849319735" xfId="281" xr:uid="{00000000-0005-0000-0000-00002D010000}"/>
    <cellStyle name="style1747849319758" xfId="294" xr:uid="{00000000-0005-0000-0000-00002E010000}"/>
    <cellStyle name="style1747849319780" xfId="287" xr:uid="{00000000-0005-0000-0000-00002F010000}"/>
    <cellStyle name="style1747849319803" xfId="293" xr:uid="{00000000-0005-0000-0000-000030010000}"/>
    <cellStyle name="style1747849319829" xfId="286" xr:uid="{00000000-0005-0000-0000-000031010000}"/>
    <cellStyle name="style1747849319910" xfId="280" xr:uid="{00000000-0005-0000-0000-000032010000}"/>
    <cellStyle name="style1747849319925" xfId="279" xr:uid="{00000000-0005-0000-0000-000033010000}"/>
    <cellStyle name="style1747849319964" xfId="292" xr:uid="{00000000-0005-0000-0000-000034010000}"/>
    <cellStyle name="style1747849319985" xfId="291" xr:uid="{00000000-0005-0000-0000-000035010000}"/>
    <cellStyle name="style1747849320021" xfId="290" xr:uid="{00000000-0005-0000-0000-000036010000}"/>
    <cellStyle name="style1747849320056" xfId="285" xr:uid="{00000000-0005-0000-0000-000037010000}"/>
    <cellStyle name="style1747849320073" xfId="284" xr:uid="{00000000-0005-0000-0000-000038010000}"/>
    <cellStyle name="style1747849320083" xfId="282" xr:uid="{00000000-0005-0000-0000-000039010000}"/>
    <cellStyle name="style1747849320117" xfId="283" xr:uid="{00000000-0005-0000-0000-00003A010000}"/>
    <cellStyle name="style1747849320131" xfId="289" xr:uid="{00000000-0005-0000-0000-00003B010000}"/>
    <cellStyle name="style1747849320234" xfId="278" xr:uid="{00000000-0005-0000-0000-00003C010000}"/>
    <cellStyle name="style1747849320249" xfId="277" xr:uid="{00000000-0005-0000-0000-00003D010000}"/>
    <cellStyle name="style1747849320257" xfId="276" xr:uid="{00000000-0005-0000-0000-00003E010000}"/>
    <cellStyle name="style1747849320283" xfId="275" xr:uid="{00000000-0005-0000-0000-00003F010000}"/>
    <cellStyle name="style1747849320325" xfId="273" xr:uid="{00000000-0005-0000-0000-000040010000}"/>
    <cellStyle name="style1747849320339" xfId="272" xr:uid="{00000000-0005-0000-0000-000041010000}"/>
    <cellStyle name="style1747849320352" xfId="274" xr:uid="{00000000-0005-0000-0000-000042010000}"/>
    <cellStyle name="style1747849362566" xfId="237" xr:uid="{00000000-0005-0000-0000-000043010000}"/>
    <cellStyle name="style1747849362593" xfId="236" xr:uid="{00000000-0005-0000-0000-000044010000}"/>
    <cellStyle name="style1747849362613" xfId="238" xr:uid="{00000000-0005-0000-0000-000045010000}"/>
    <cellStyle name="style1747849362645" xfId="235" xr:uid="{00000000-0005-0000-0000-000046010000}"/>
    <cellStyle name="style1747849362661" xfId="234" xr:uid="{00000000-0005-0000-0000-000047010000}"/>
    <cellStyle name="style1747849362677" xfId="233" xr:uid="{00000000-0005-0000-0000-000048010000}"/>
    <cellStyle name="style1747849362693" xfId="229" xr:uid="{00000000-0005-0000-0000-000049010000}"/>
    <cellStyle name="style1747849362725" xfId="228" xr:uid="{00000000-0005-0000-0000-00004A010000}"/>
    <cellStyle name="style1747849362742" xfId="227" xr:uid="{00000000-0005-0000-0000-00004B010000}"/>
    <cellStyle name="style1747849362757" xfId="232" xr:uid="{00000000-0005-0000-0000-00004C010000}"/>
    <cellStyle name="style1747849362788" xfId="231" xr:uid="{00000000-0005-0000-0000-00004D010000}"/>
    <cellStyle name="style1747849362804" xfId="225" xr:uid="{00000000-0005-0000-0000-00004E010000}"/>
    <cellStyle name="style1747849362836" xfId="230" xr:uid="{00000000-0005-0000-0000-00004F010000}"/>
    <cellStyle name="style1747849362851" xfId="224" xr:uid="{00000000-0005-0000-0000-000050010000}"/>
    <cellStyle name="style1747849362867" xfId="226" xr:uid="{00000000-0005-0000-0000-000051010000}"/>
    <cellStyle name="style1747849362899" xfId="223" xr:uid="{00000000-0005-0000-0000-000052010000}"/>
    <cellStyle name="style1747849362930" xfId="216" xr:uid="{00000000-0005-0000-0000-000053010000}"/>
    <cellStyle name="style1747849363042" xfId="209" xr:uid="{00000000-0005-0000-0000-000054010000}"/>
    <cellStyle name="style1747849363072" xfId="222" xr:uid="{00000000-0005-0000-0000-000055010000}"/>
    <cellStyle name="style1747849363088" xfId="215" xr:uid="{00000000-0005-0000-0000-000056010000}"/>
    <cellStyle name="style1747849363120" xfId="221" xr:uid="{00000000-0005-0000-0000-000057010000}"/>
    <cellStyle name="style1747849363152" xfId="214" xr:uid="{00000000-0005-0000-0000-000058010000}"/>
    <cellStyle name="style1747849363674" xfId="208" xr:uid="{00000000-0005-0000-0000-000059010000}"/>
    <cellStyle name="style1747849363705" xfId="207" xr:uid="{00000000-0005-0000-0000-00005A010000}"/>
    <cellStyle name="style1747849363721" xfId="220" xr:uid="{00000000-0005-0000-0000-00005B010000}"/>
    <cellStyle name="style1747849363743" xfId="219" xr:uid="{00000000-0005-0000-0000-00005C010000}"/>
    <cellStyle name="style1747849363753" xfId="218" xr:uid="{00000000-0005-0000-0000-00005D010000}"/>
    <cellStyle name="style1747849363768" xfId="213" xr:uid="{00000000-0005-0000-0000-00005E010000}"/>
    <cellStyle name="style1747849363784" xfId="212" xr:uid="{00000000-0005-0000-0000-00005F010000}"/>
    <cellStyle name="style1747849363816" xfId="210" xr:uid="{00000000-0005-0000-0000-000060010000}"/>
    <cellStyle name="style1747849363879" xfId="211" xr:uid="{00000000-0005-0000-0000-000061010000}"/>
    <cellStyle name="style1747849363895" xfId="217" xr:uid="{00000000-0005-0000-0000-000062010000}"/>
    <cellStyle name="style1747849364434" xfId="206" xr:uid="{00000000-0005-0000-0000-000063010000}"/>
    <cellStyle name="style1747849364449" xfId="205" xr:uid="{00000000-0005-0000-0000-000064010000}"/>
    <cellStyle name="style1747849364465" xfId="204" xr:uid="{00000000-0005-0000-0000-000065010000}"/>
    <cellStyle name="style1747849364481" xfId="203" xr:uid="{00000000-0005-0000-0000-000066010000}"/>
    <cellStyle name="style1747849364513" xfId="201" xr:uid="{00000000-0005-0000-0000-000067010000}"/>
    <cellStyle name="style1747849364528" xfId="200" xr:uid="{00000000-0005-0000-0000-000068010000}"/>
    <cellStyle name="style1747849364560" xfId="202" xr:uid="{00000000-0005-0000-0000-000069010000}"/>
    <cellStyle name="style1747851358286" xfId="344" xr:uid="{00000000-0005-0000-0000-00006A010000}"/>
    <cellStyle name="style1747851358318" xfId="343" xr:uid="{00000000-0005-0000-0000-00006B010000}"/>
    <cellStyle name="style1747851358343" xfId="345" xr:uid="{00000000-0005-0000-0000-00006C010000}"/>
    <cellStyle name="style1747851358373" xfId="342" xr:uid="{00000000-0005-0000-0000-00006D010000}"/>
    <cellStyle name="style1747851358381" xfId="341" xr:uid="{00000000-0005-0000-0000-00006E010000}"/>
    <cellStyle name="style1747851358416" xfId="337" xr:uid="{00000000-0005-0000-0000-00006F010000}"/>
    <cellStyle name="style1747851358442" xfId="336" xr:uid="{00000000-0005-0000-0000-000070010000}"/>
    <cellStyle name="style1747851358460" xfId="340" xr:uid="{00000000-0005-0000-0000-000071010000}"/>
    <cellStyle name="style1747851358492" xfId="339" xr:uid="{00000000-0005-0000-0000-000072010000}"/>
    <cellStyle name="style1747851358508" xfId="334" xr:uid="{00000000-0005-0000-0000-000073010000}"/>
    <cellStyle name="style1747851358541" xfId="338" xr:uid="{00000000-0005-0000-0000-000074010000}"/>
    <cellStyle name="style1747851358555" xfId="333" xr:uid="{00000000-0005-0000-0000-000075010000}"/>
    <cellStyle name="style1747851358587" xfId="335" xr:uid="{00000000-0005-0000-0000-000076010000}"/>
    <cellStyle name="style1747851358603" xfId="332" xr:uid="{00000000-0005-0000-0000-000077010000}"/>
    <cellStyle name="style1747851358635" xfId="325" xr:uid="{00000000-0005-0000-0000-000078010000}"/>
    <cellStyle name="style1747851358652" xfId="319" xr:uid="{00000000-0005-0000-0000-000079010000}"/>
    <cellStyle name="style1747851358682" xfId="331" xr:uid="{00000000-0005-0000-0000-00007A010000}"/>
    <cellStyle name="style1747851358700" xfId="324" xr:uid="{00000000-0005-0000-0000-00007B010000}"/>
    <cellStyle name="style1747851358733" xfId="318" xr:uid="{00000000-0005-0000-0000-00007C010000}"/>
    <cellStyle name="style1747851358760" xfId="330" xr:uid="{00000000-0005-0000-0000-00007D010000}"/>
    <cellStyle name="style1747851358778" xfId="329" xr:uid="{00000000-0005-0000-0000-00007E010000}"/>
    <cellStyle name="style1747851358794" xfId="328" xr:uid="{00000000-0005-0000-0000-00007F010000}"/>
    <cellStyle name="style1747851358827" xfId="327" xr:uid="{00000000-0005-0000-0000-000080010000}"/>
    <cellStyle name="style1747851358850" xfId="323" xr:uid="{00000000-0005-0000-0000-000081010000}"/>
    <cellStyle name="style1747851358874" xfId="322" xr:uid="{00000000-0005-0000-0000-000082010000}"/>
    <cellStyle name="style1747851358898" xfId="321" xr:uid="{00000000-0005-0000-0000-000083010000}"/>
    <cellStyle name="style1747851358917" xfId="320" xr:uid="{00000000-0005-0000-0000-000084010000}"/>
    <cellStyle name="style1747851358941" xfId="326" xr:uid="{00000000-0005-0000-0000-000085010000}"/>
    <cellStyle name="style1747851358957" xfId="317" xr:uid="{00000000-0005-0000-0000-000086010000}"/>
    <cellStyle name="style1747851358986" xfId="316" xr:uid="{00000000-0005-0000-0000-000087010000}"/>
    <cellStyle name="style1747851359006" xfId="315" xr:uid="{00000000-0005-0000-0000-000088010000}"/>
    <cellStyle name="style1747851359021" xfId="314" xr:uid="{00000000-0005-0000-0000-000089010000}"/>
    <cellStyle name="style1747851359060" xfId="312" xr:uid="{00000000-0005-0000-0000-00008A010000}"/>
    <cellStyle name="style1747851359077" xfId="311" xr:uid="{00000000-0005-0000-0000-00008B010000}"/>
    <cellStyle name="style1747851359095" xfId="313" xr:uid="{00000000-0005-0000-0000-00008C010000}"/>
    <cellStyle name="style1747851404662" xfId="424" xr:uid="{00000000-0005-0000-0000-00008D010000}"/>
    <cellStyle name="style1747851404676" xfId="423" xr:uid="{00000000-0005-0000-0000-00008E010000}"/>
    <cellStyle name="style1747851404708" xfId="425" xr:uid="{00000000-0005-0000-0000-00008F010000}"/>
    <cellStyle name="style1747851404740" xfId="422" xr:uid="{00000000-0005-0000-0000-000090010000}"/>
    <cellStyle name="style1747851404758" xfId="421" xr:uid="{00000000-0005-0000-0000-000091010000}"/>
    <cellStyle name="style1747851404776" xfId="420" xr:uid="{00000000-0005-0000-0000-000092010000}"/>
    <cellStyle name="style1747851404796" xfId="416" xr:uid="{00000000-0005-0000-0000-000093010000}"/>
    <cellStyle name="style1747851404819" xfId="415" xr:uid="{00000000-0005-0000-0000-000094010000}"/>
    <cellStyle name="style1747851404840" xfId="414" xr:uid="{00000000-0005-0000-0000-000095010000}"/>
    <cellStyle name="style1747851404850" xfId="419" xr:uid="{00000000-0005-0000-0000-000096010000}"/>
    <cellStyle name="style1747851404882" xfId="418" xr:uid="{00000000-0005-0000-0000-000097010000}"/>
    <cellStyle name="style1747851404902" xfId="412" xr:uid="{00000000-0005-0000-0000-000098010000}"/>
    <cellStyle name="style1747851404922" xfId="417" xr:uid="{00000000-0005-0000-0000-000099010000}"/>
    <cellStyle name="style1747851404942" xfId="411" xr:uid="{00000000-0005-0000-0000-00009A010000}"/>
    <cellStyle name="style1747851404973" xfId="413" xr:uid="{00000000-0005-0000-0000-00009B010000}"/>
    <cellStyle name="style1747851404993" xfId="410" xr:uid="{00000000-0005-0000-0000-00009C010000}"/>
    <cellStyle name="style1747851405015" xfId="403" xr:uid="{00000000-0005-0000-0000-00009D010000}"/>
    <cellStyle name="style1747851405042" xfId="396" xr:uid="{00000000-0005-0000-0000-00009E010000}"/>
    <cellStyle name="style1747851405062" xfId="409" xr:uid="{00000000-0005-0000-0000-00009F010000}"/>
    <cellStyle name="style1747851405082" xfId="402" xr:uid="{00000000-0005-0000-0000-0000A0010000}"/>
    <cellStyle name="style1747851405104" xfId="408" xr:uid="{00000000-0005-0000-0000-0000A1010000}"/>
    <cellStyle name="style1747851405119" xfId="401" xr:uid="{00000000-0005-0000-0000-0000A2010000}"/>
    <cellStyle name="style1747851405184" xfId="395" xr:uid="{00000000-0005-0000-0000-0000A3010000}"/>
    <cellStyle name="style1747851405206" xfId="394" xr:uid="{00000000-0005-0000-0000-0000A4010000}"/>
    <cellStyle name="style1747851405225" xfId="407" xr:uid="{00000000-0005-0000-0000-0000A5010000}"/>
    <cellStyle name="style1747851405242" xfId="406" xr:uid="{00000000-0005-0000-0000-0000A6010000}"/>
    <cellStyle name="style1747851405261" xfId="400" xr:uid="{00000000-0005-0000-0000-0000A7010000}"/>
    <cellStyle name="style1747851405294" xfId="399" xr:uid="{00000000-0005-0000-0000-0000A8010000}"/>
    <cellStyle name="style1747851405307" xfId="398" xr:uid="{00000000-0005-0000-0000-0000A9010000}"/>
    <cellStyle name="style1747851405324" xfId="397" xr:uid="{00000000-0005-0000-0000-0000AA010000}"/>
    <cellStyle name="style1747851405338" xfId="404" xr:uid="{00000000-0005-0000-0000-0000AB010000}"/>
    <cellStyle name="style1747851405363" xfId="405" xr:uid="{00000000-0005-0000-0000-0000AC010000}"/>
    <cellStyle name="style1747851405390" xfId="393" xr:uid="{00000000-0005-0000-0000-0000AD010000}"/>
    <cellStyle name="style1747851405454" xfId="392" xr:uid="{00000000-0005-0000-0000-0000AE010000}"/>
    <cellStyle name="style1747851405470" xfId="391" xr:uid="{00000000-0005-0000-0000-0000AF010000}"/>
    <cellStyle name="style1747851405497" xfId="390" xr:uid="{00000000-0005-0000-0000-0000B0010000}"/>
    <cellStyle name="style1747851405529" xfId="388" xr:uid="{00000000-0005-0000-0000-0000B1010000}"/>
    <cellStyle name="style1747851405547" xfId="387" xr:uid="{00000000-0005-0000-0000-0000B2010000}"/>
    <cellStyle name="style1747851405567" xfId="389" xr:uid="{00000000-0005-0000-0000-0000B3010000}"/>
    <cellStyle name="style1747851463488" xfId="385" xr:uid="{00000000-0005-0000-0000-0000B4010000}"/>
    <cellStyle name="style1747851463508" xfId="384" xr:uid="{00000000-0005-0000-0000-0000B5010000}"/>
    <cellStyle name="style1747851463538" xfId="386" xr:uid="{00000000-0005-0000-0000-0000B6010000}"/>
    <cellStyle name="style1747851463564" xfId="383" xr:uid="{00000000-0005-0000-0000-0000B7010000}"/>
    <cellStyle name="style1747851463576" xfId="382" xr:uid="{00000000-0005-0000-0000-0000B8010000}"/>
    <cellStyle name="style1747851463591" xfId="381" xr:uid="{00000000-0005-0000-0000-0000B9010000}"/>
    <cellStyle name="style1747851463620" xfId="377" xr:uid="{00000000-0005-0000-0000-0000BA010000}"/>
    <cellStyle name="style1747851463642" xfId="376" xr:uid="{00000000-0005-0000-0000-0000BB010000}"/>
    <cellStyle name="style1747851463665" xfId="375" xr:uid="{00000000-0005-0000-0000-0000BC010000}"/>
    <cellStyle name="style1747851463691" xfId="380" xr:uid="{00000000-0005-0000-0000-0000BD010000}"/>
    <cellStyle name="style1747851463711" xfId="379" xr:uid="{00000000-0005-0000-0000-0000BE010000}"/>
    <cellStyle name="style1747851463728" xfId="373" xr:uid="{00000000-0005-0000-0000-0000BF010000}"/>
    <cellStyle name="style1747851463748" xfId="378" xr:uid="{00000000-0005-0000-0000-0000C0010000}"/>
    <cellStyle name="style1747851463770" xfId="372" xr:uid="{00000000-0005-0000-0000-0000C1010000}"/>
    <cellStyle name="style1747851463789" xfId="374" xr:uid="{00000000-0005-0000-0000-0000C2010000}"/>
    <cellStyle name="style1747851463808" xfId="371" xr:uid="{00000000-0005-0000-0000-0000C3010000}"/>
    <cellStyle name="style1747851463824" xfId="362" xr:uid="{00000000-0005-0000-0000-0000C4010000}"/>
    <cellStyle name="style1747851463906" xfId="355" xr:uid="{00000000-0005-0000-0000-0000C5010000}"/>
    <cellStyle name="style1747851463926" xfId="370" xr:uid="{00000000-0005-0000-0000-0000C6010000}"/>
    <cellStyle name="style1747851463934" xfId="361" xr:uid="{00000000-0005-0000-0000-0000C7010000}"/>
    <cellStyle name="style1747851463966" xfId="369" xr:uid="{00000000-0005-0000-0000-0000C8010000}"/>
    <cellStyle name="style1747851463989" xfId="360" xr:uid="{00000000-0005-0000-0000-0000C9010000}"/>
    <cellStyle name="style1747851464249" xfId="354" xr:uid="{00000000-0005-0000-0000-0000CA010000}"/>
    <cellStyle name="style1747851464268" xfId="353" xr:uid="{00000000-0005-0000-0000-0000CB010000}"/>
    <cellStyle name="style1747851464289" xfId="368" xr:uid="{00000000-0005-0000-0000-0000CC010000}"/>
    <cellStyle name="style1747851464306" xfId="367" xr:uid="{00000000-0005-0000-0000-0000CD010000}"/>
    <cellStyle name="style1747851464324" xfId="366" xr:uid="{00000000-0005-0000-0000-0000CE010000}"/>
    <cellStyle name="style1747851464336" xfId="365" xr:uid="{00000000-0005-0000-0000-0000CF010000}"/>
    <cellStyle name="style1747851464348" xfId="359" xr:uid="{00000000-0005-0000-0000-0000D0010000}"/>
    <cellStyle name="style1747851464364" xfId="358" xr:uid="{00000000-0005-0000-0000-0000D1010000}"/>
    <cellStyle name="style1747851464380" xfId="357" xr:uid="{00000000-0005-0000-0000-0000D2010000}"/>
    <cellStyle name="style1747851464398" xfId="363" xr:uid="{00000000-0005-0000-0000-0000D3010000}"/>
    <cellStyle name="style1747851464427" xfId="356" xr:uid="{00000000-0005-0000-0000-0000D4010000}"/>
    <cellStyle name="style1747851464529" xfId="364" xr:uid="{00000000-0005-0000-0000-0000D5010000}"/>
    <cellStyle name="style1747851464785" xfId="352" xr:uid="{00000000-0005-0000-0000-0000D6010000}"/>
    <cellStyle name="style1747851464802" xfId="351" xr:uid="{00000000-0005-0000-0000-0000D7010000}"/>
    <cellStyle name="style1747851464819" xfId="350" xr:uid="{00000000-0005-0000-0000-0000D8010000}"/>
    <cellStyle name="style1747851464835" xfId="349" xr:uid="{00000000-0005-0000-0000-0000D9010000}"/>
    <cellStyle name="style1747851464870" xfId="347" xr:uid="{00000000-0005-0000-0000-0000DA010000}"/>
    <cellStyle name="style1747851464890" xfId="346" xr:uid="{00000000-0005-0000-0000-0000DB010000}"/>
    <cellStyle name="style1747851464908" xfId="348" xr:uid="{00000000-0005-0000-0000-0000DC010000}"/>
    <cellStyle name="style1747854044622" xfId="496" xr:uid="{00000000-0005-0000-0000-0000DD010000}"/>
    <cellStyle name="style1747854044653" xfId="495" xr:uid="{00000000-0005-0000-0000-0000DE010000}"/>
    <cellStyle name="style1747854044669" xfId="497" xr:uid="{00000000-0005-0000-0000-0000DF010000}"/>
    <cellStyle name="style1747854044705" xfId="494" xr:uid="{00000000-0005-0000-0000-0000E0010000}"/>
    <cellStyle name="style1747854044729" xfId="493" xr:uid="{00000000-0005-0000-0000-0000E1010000}"/>
    <cellStyle name="style1747854044753" xfId="492" xr:uid="{00000000-0005-0000-0000-0000E2010000}"/>
    <cellStyle name="style1747854044764" xfId="491" xr:uid="{00000000-0005-0000-0000-0000E3010000}"/>
    <cellStyle name="style1747854044798" xfId="490" xr:uid="{00000000-0005-0000-0000-0000E4010000}"/>
    <cellStyle name="style1747854044821" xfId="489" xr:uid="{00000000-0005-0000-0000-0000E5010000}"/>
    <cellStyle name="style1747854044842" xfId="488" xr:uid="{00000000-0005-0000-0000-0000E6010000}"/>
    <cellStyle name="style1747854044877" xfId="482" xr:uid="{00000000-0005-0000-0000-0000E7010000}"/>
    <cellStyle name="style1747854044896" xfId="475" xr:uid="{00000000-0005-0000-0000-0000E8010000}"/>
    <cellStyle name="style1747854044916" xfId="487" xr:uid="{00000000-0005-0000-0000-0000E9010000}"/>
    <cellStyle name="style1747854044936" xfId="481" xr:uid="{00000000-0005-0000-0000-0000EA010000}"/>
    <cellStyle name="style1747854044957" xfId="486" xr:uid="{00000000-0005-0000-0000-0000EB010000}"/>
    <cellStyle name="style1747854044977" xfId="480" xr:uid="{00000000-0005-0000-0000-0000EC010000}"/>
    <cellStyle name="style1747854044999" xfId="474" xr:uid="{00000000-0005-0000-0000-0000ED010000}"/>
    <cellStyle name="style1747854045020" xfId="473" xr:uid="{00000000-0005-0000-0000-0000EE010000}"/>
    <cellStyle name="style1747854045032" xfId="485" xr:uid="{00000000-0005-0000-0000-0000EF010000}"/>
    <cellStyle name="style1747854045066" xfId="484" xr:uid="{00000000-0005-0000-0000-0000F0010000}"/>
    <cellStyle name="style1747854045086" xfId="483" xr:uid="{00000000-0005-0000-0000-0000F1010000}"/>
    <cellStyle name="style1747854045105" xfId="479" xr:uid="{00000000-0005-0000-0000-0000F2010000}"/>
    <cellStyle name="style1747854045126" xfId="477" xr:uid="{00000000-0005-0000-0000-0000F3010000}"/>
    <cellStyle name="style1747854045143" xfId="476" xr:uid="{00000000-0005-0000-0000-0000F4010000}"/>
    <cellStyle name="style1747854045165" xfId="478" xr:uid="{00000000-0005-0000-0000-0000F5010000}"/>
    <cellStyle name="style1747854045175" xfId="472" xr:uid="{00000000-0005-0000-0000-0000F6010000}"/>
    <cellStyle name="style1747854045192" xfId="471" xr:uid="{00000000-0005-0000-0000-0000F7010000}"/>
    <cellStyle name="style1747854045221" xfId="470" xr:uid="{00000000-0005-0000-0000-0000F8010000}"/>
    <cellStyle name="style1747854045254" xfId="468" xr:uid="{00000000-0005-0000-0000-0000F9010000}"/>
    <cellStyle name="style1747854045270" xfId="467" xr:uid="{00000000-0005-0000-0000-0000FA010000}"/>
    <cellStyle name="style1747854045298" xfId="469" xr:uid="{00000000-0005-0000-0000-0000FB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</a:t>
            </a:r>
            <a:r>
              <a:rPr lang="en-US" sz="2000" b="1"/>
              <a:t>Percentage of Area Harvested by Crop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'% Change'!#REF!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'% Change'!#REF!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'% Change'!#REF!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0E1-4157-9C68-1848F99E9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212384"/>
        <c:axId val="647213104"/>
      </c:barChart>
      <c:catAx>
        <c:axId val="64721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647213104"/>
        <c:crosses val="autoZero"/>
        <c:auto val="1"/>
        <c:lblAlgn val="ctr"/>
        <c:lblOffset val="100"/>
        <c:noMultiLvlLbl val="0"/>
      </c:catAx>
      <c:valAx>
        <c:axId val="6472131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47212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847725</xdr:colOff>
      <xdr:row>20</xdr:row>
      <xdr:rowOff>100012</xdr:rowOff>
    </xdr:from>
    <xdr:to>
      <xdr:col>9</xdr:col>
      <xdr:colOff>581025</xdr:colOff>
      <xdr:row>21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D56921-55F9-C3AE-A7BB-E3F1073A1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wamb/Downloads/SM%20LS%20Preliminary%2024-05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Change"/>
      <sheetName val="National Level"/>
      <sheetName val="Province level"/>
      <sheetName val="District level"/>
      <sheetName val="National level (Farm Category)"/>
      <sheetName val="Province level (Farm Category)"/>
      <sheetName val="District level (Farm Category)"/>
      <sheetName val="National level (Large Scale)"/>
      <sheetName val="National level (Small &amp; Medium)"/>
      <sheetName val="Province level (Small &amp; Medium)"/>
      <sheetName val="District level (Small &amp; Medium)"/>
      <sheetName val="District level (Large Scale)"/>
      <sheetName val="Province level (Large Scale)"/>
      <sheetName val="National Cassava"/>
      <sheetName val="Cassava SM"/>
      <sheetName val="Cassava 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2">
          <cell r="B12">
            <v>286831.32655935374</v>
          </cell>
          <cell r="D12">
            <v>3167650.2637553825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zoomScaleNormal="100" workbookViewId="0">
      <pane xSplit="1" ySplit="3" topLeftCell="H7" activePane="bottomRight" state="frozen"/>
      <selection pane="topRight" activeCell="B1" sqref="B1"/>
      <selection pane="bottomLeft" activeCell="A4" sqref="A4"/>
      <selection pane="bottomRight" activeCell="T2" sqref="T2:W2"/>
    </sheetView>
  </sheetViews>
  <sheetFormatPr defaultColWidth="9.140625" defaultRowHeight="13.5" x14ac:dyDescent="0.25"/>
  <cols>
    <col min="1" max="1" width="30.7109375" style="82" customWidth="1"/>
    <col min="2" max="3" width="16.5703125" style="82" customWidth="1"/>
    <col min="4" max="4" width="16.5703125" style="96" customWidth="1"/>
    <col min="5" max="6" width="16.5703125" style="82" customWidth="1"/>
    <col min="7" max="7" width="16.5703125" style="96" customWidth="1"/>
    <col min="8" max="9" width="16.5703125" style="82" customWidth="1"/>
    <col min="10" max="10" width="16.5703125" style="96" customWidth="1"/>
    <col min="11" max="12" width="16.5703125" style="82" customWidth="1"/>
    <col min="13" max="13" width="16.5703125" style="96" customWidth="1"/>
    <col min="14" max="15" width="16.5703125" style="97" customWidth="1"/>
    <col min="16" max="16" width="16.5703125" style="96" customWidth="1"/>
    <col min="17" max="17" width="9.140625" style="82"/>
    <col min="18" max="18" width="13.5703125" style="82" bestFit="1" customWidth="1"/>
    <col min="19" max="16384" width="9.140625" style="82"/>
  </cols>
  <sheetData>
    <row r="1" spans="1:17" s="79" customFormat="1" ht="19.5" customHeight="1" x14ac:dyDescent="0.25">
      <c r="A1" s="126" t="s">
        <v>84</v>
      </c>
      <c r="B1" s="126"/>
      <c r="C1" s="126"/>
      <c r="D1" s="127"/>
      <c r="E1" s="126"/>
      <c r="F1" s="126"/>
      <c r="G1" s="127"/>
      <c r="H1" s="126"/>
      <c r="I1" s="126"/>
      <c r="J1" s="127"/>
      <c r="K1" s="126"/>
      <c r="L1" s="126"/>
      <c r="M1" s="127"/>
      <c r="N1" s="126"/>
      <c r="O1" s="128"/>
      <c r="P1" s="127"/>
    </row>
    <row r="2" spans="1:17" s="80" customFormat="1" ht="15" customHeight="1" x14ac:dyDescent="0.25">
      <c r="A2" s="147" t="s">
        <v>4</v>
      </c>
      <c r="B2" s="148" t="s">
        <v>0</v>
      </c>
      <c r="C2" s="148"/>
      <c r="D2" s="148"/>
      <c r="E2" s="148" t="s">
        <v>50</v>
      </c>
      <c r="F2" s="148"/>
      <c r="G2" s="148"/>
      <c r="H2" s="146" t="s">
        <v>51</v>
      </c>
      <c r="I2" s="146"/>
      <c r="J2" s="146"/>
      <c r="K2" s="146" t="s">
        <v>52</v>
      </c>
      <c r="L2" s="146"/>
      <c r="M2" s="146"/>
      <c r="N2" s="146" t="s">
        <v>3</v>
      </c>
      <c r="O2" s="146"/>
      <c r="P2" s="146"/>
    </row>
    <row r="3" spans="1:17" s="80" customFormat="1" ht="18" customHeight="1" x14ac:dyDescent="0.25">
      <c r="A3" s="147"/>
      <c r="B3" s="129" t="s">
        <v>53</v>
      </c>
      <c r="C3" s="129" t="s">
        <v>54</v>
      </c>
      <c r="D3" s="130" t="s">
        <v>55</v>
      </c>
      <c r="E3" s="129" t="s">
        <v>53</v>
      </c>
      <c r="F3" s="129" t="s">
        <v>54</v>
      </c>
      <c r="G3" s="130" t="s">
        <v>55</v>
      </c>
      <c r="H3" s="129" t="s">
        <v>53</v>
      </c>
      <c r="I3" s="129" t="s">
        <v>54</v>
      </c>
      <c r="J3" s="130" t="s">
        <v>55</v>
      </c>
      <c r="K3" s="129" t="s">
        <v>53</v>
      </c>
      <c r="L3" s="129" t="s">
        <v>54</v>
      </c>
      <c r="M3" s="130" t="s">
        <v>55</v>
      </c>
      <c r="N3" s="131" t="s">
        <v>53</v>
      </c>
      <c r="O3" s="131" t="s">
        <v>54</v>
      </c>
      <c r="P3" s="130" t="s">
        <v>55</v>
      </c>
    </row>
    <row r="4" spans="1:17" x14ac:dyDescent="0.25">
      <c r="A4" s="132" t="s">
        <v>56</v>
      </c>
      <c r="B4" s="133">
        <v>2209160.3919717437</v>
      </c>
      <c r="C4" s="134">
        <v>2172268.2882602978</v>
      </c>
      <c r="D4" s="135">
        <f>(C4-B4)/B4</f>
        <v>-1.6699603996846276E-2</v>
      </c>
      <c r="E4" s="136">
        <v>684401.63678394712</v>
      </c>
      <c r="F4" s="137">
        <v>1690797.3768436862</v>
      </c>
      <c r="G4" s="135">
        <f>(F4-E4)/E4</f>
        <v>1.4704753553613132</v>
      </c>
      <c r="H4" s="138">
        <v>1511143.427270826</v>
      </c>
      <c r="I4" s="137">
        <v>3655645.5926306201</v>
      </c>
      <c r="J4" s="135">
        <f>(I4-H4)/H4</f>
        <v>1.4191254957398944</v>
      </c>
      <c r="K4" s="139">
        <v>0.68403518040719713</v>
      </c>
      <c r="L4" s="137">
        <v>1.6828702110080098</v>
      </c>
      <c r="M4" s="135">
        <f>(L4-K4)/K4</f>
        <v>1.4602100289728071</v>
      </c>
      <c r="N4" s="139">
        <v>711772.7590570529</v>
      </c>
      <c r="O4" s="140">
        <v>1944748.9124798705</v>
      </c>
      <c r="P4" s="135">
        <f>(O4-N4)/N4</f>
        <v>1.7322609466766443</v>
      </c>
      <c r="Q4" s="81"/>
    </row>
    <row r="5" spans="1:17" x14ac:dyDescent="0.25">
      <c r="A5" s="132" t="s">
        <v>57</v>
      </c>
      <c r="B5" s="133">
        <v>42371.529319874375</v>
      </c>
      <c r="C5" s="141">
        <v>54891.184461591991</v>
      </c>
      <c r="D5" s="135">
        <f t="shared" ref="D5:D18" si="0">(C5-B5)/B5</f>
        <v>0.29547328932131012</v>
      </c>
      <c r="E5" s="136">
        <v>4524.4476802696381</v>
      </c>
      <c r="F5" s="142">
        <v>27759.093952919589</v>
      </c>
      <c r="G5" s="135">
        <f t="shared" ref="G5:G18" si="1">(F5-E5)/E5</f>
        <v>5.1353552775010245</v>
      </c>
      <c r="H5" s="138">
        <v>2864.9046958019831</v>
      </c>
      <c r="I5" s="142">
        <v>13794.802223972634</v>
      </c>
      <c r="J5" s="135">
        <f t="shared" ref="J5:J18" si="2">(I5-H5)/H5</f>
        <v>3.8150998684830619</v>
      </c>
      <c r="K5" s="139">
        <v>6.7613908248957133E-2</v>
      </c>
      <c r="L5" s="142">
        <v>0.2513117973182929</v>
      </c>
      <c r="M5" s="135">
        <f t="shared" ref="M5:M18" si="3">(L5-K5)/K5</f>
        <v>2.7168654175846889</v>
      </c>
      <c r="N5" s="139">
        <v>848.59449380588694</v>
      </c>
      <c r="O5" s="143">
        <v>6048.5164316935843</v>
      </c>
      <c r="P5" s="135">
        <f t="shared" ref="P5:P18" si="4">(O5-N5)/N5</f>
        <v>6.1276875773332096</v>
      </c>
      <c r="Q5" s="81"/>
    </row>
    <row r="6" spans="1:17" x14ac:dyDescent="0.25">
      <c r="A6" s="132" t="s">
        <v>12</v>
      </c>
      <c r="B6" s="133">
        <v>86832.281979215535</v>
      </c>
      <c r="C6" s="141">
        <v>37789.289584290236</v>
      </c>
      <c r="D6" s="135">
        <f t="shared" si="0"/>
        <v>-0.5648013765970632</v>
      </c>
      <c r="E6" s="136">
        <v>23162.469641064483</v>
      </c>
      <c r="F6" s="142">
        <v>32223.892968800825</v>
      </c>
      <c r="G6" s="135">
        <f t="shared" si="1"/>
        <v>0.39121144973554312</v>
      </c>
      <c r="H6" s="138">
        <v>24565.605611558763</v>
      </c>
      <c r="I6" s="142">
        <v>39457.106893198586</v>
      </c>
      <c r="J6" s="135">
        <f t="shared" si="2"/>
        <v>0.60619312697232997</v>
      </c>
      <c r="K6" s="139">
        <v>0.28290867234652278</v>
      </c>
      <c r="L6" s="142">
        <v>1.0441346563339919</v>
      </c>
      <c r="M6" s="135">
        <f t="shared" si="3"/>
        <v>2.6907127931909978</v>
      </c>
      <c r="N6" s="139">
        <v>10106.599040023795</v>
      </c>
      <c r="O6" s="143">
        <v>22508.372992301953</v>
      </c>
      <c r="P6" s="135">
        <f t="shared" si="4"/>
        <v>1.2270966626028292</v>
      </c>
      <c r="Q6" s="81"/>
    </row>
    <row r="7" spans="1:17" x14ac:dyDescent="0.25">
      <c r="A7" s="132" t="s">
        <v>58</v>
      </c>
      <c r="B7" s="133">
        <v>41712.259747103853</v>
      </c>
      <c r="C7" s="141">
        <v>63954.961622365023</v>
      </c>
      <c r="D7" s="135">
        <f t="shared" si="0"/>
        <v>0.53324135422333518</v>
      </c>
      <c r="E7" s="136">
        <v>18220.268311350264</v>
      </c>
      <c r="F7" s="142">
        <v>43281.957982362925</v>
      </c>
      <c r="G7" s="135">
        <f t="shared" si="1"/>
        <v>1.3754841170698102</v>
      </c>
      <c r="H7" s="138">
        <v>15389.577066349622</v>
      </c>
      <c r="I7" s="142">
        <v>24132.882200750497</v>
      </c>
      <c r="J7" s="135">
        <f t="shared" si="2"/>
        <v>0.56813160600226742</v>
      </c>
      <c r="K7" s="139">
        <v>0.36894613621162409</v>
      </c>
      <c r="L7" s="142">
        <v>0.37734182913357012</v>
      </c>
      <c r="M7" s="135">
        <f t="shared" si="3"/>
        <v>2.2755877072338653E-2</v>
      </c>
      <c r="N7" s="139">
        <v>4005.3242252033583</v>
      </c>
      <c r="O7" s="143">
        <v>5899.9521401941465</v>
      </c>
      <c r="P7" s="135">
        <f t="shared" si="4"/>
        <v>0.47302735270940371</v>
      </c>
      <c r="Q7" s="81"/>
    </row>
    <row r="8" spans="1:17" x14ac:dyDescent="0.25">
      <c r="A8" s="132" t="s">
        <v>59</v>
      </c>
      <c r="B8" s="133">
        <v>463106.98295265576</v>
      </c>
      <c r="C8" s="141">
        <v>360521.49449993001</v>
      </c>
      <c r="D8" s="135">
        <f t="shared" si="0"/>
        <v>-0.22151574523594098</v>
      </c>
      <c r="E8" s="136">
        <v>103776.59946573744</v>
      </c>
      <c r="F8" s="142">
        <v>278562.24444183934</v>
      </c>
      <c r="G8" s="135">
        <f t="shared" si="1"/>
        <v>1.6842491069849383</v>
      </c>
      <c r="H8" s="138">
        <v>44128.426738303773</v>
      </c>
      <c r="I8" s="142">
        <v>115011.17342591683</v>
      </c>
      <c r="J8" s="135">
        <f t="shared" si="2"/>
        <v>1.6062831133312609</v>
      </c>
      <c r="K8" s="139">
        <v>9.5287759335762598E-2</v>
      </c>
      <c r="L8" s="142">
        <v>0.31901336031419109</v>
      </c>
      <c r="M8" s="135">
        <f t="shared" si="3"/>
        <v>2.3478944466528313</v>
      </c>
      <c r="N8" s="139">
        <v>616.76694915254234</v>
      </c>
      <c r="O8" s="143">
        <v>1117.5040153031275</v>
      </c>
      <c r="P8" s="135">
        <f t="shared" si="4"/>
        <v>0.81187402606221692</v>
      </c>
      <c r="Q8" s="81"/>
    </row>
    <row r="9" spans="1:17" x14ac:dyDescent="0.25">
      <c r="A9" s="132" t="s">
        <v>60</v>
      </c>
      <c r="B9" s="133">
        <v>353441.10608428798</v>
      </c>
      <c r="C9" s="141">
        <v>170753.18554129702</v>
      </c>
      <c r="D9" s="135">
        <f t="shared" si="0"/>
        <v>-0.51688362614908712</v>
      </c>
      <c r="E9" s="136">
        <v>129357.1211993711</v>
      </c>
      <c r="F9" s="142">
        <v>147366.53889538118</v>
      </c>
      <c r="G9" s="135">
        <f t="shared" si="1"/>
        <v>0.13922246822618398</v>
      </c>
      <c r="H9" s="138">
        <v>87655.180141079778</v>
      </c>
      <c r="I9" s="142">
        <v>101884.01431660776</v>
      </c>
      <c r="J9" s="135">
        <f t="shared" si="2"/>
        <v>0.16232736220069224</v>
      </c>
      <c r="K9" s="139">
        <v>0.2480050527008478</v>
      </c>
      <c r="L9" s="142">
        <v>0.59667416448852661</v>
      </c>
      <c r="M9" s="135">
        <f t="shared" si="3"/>
        <v>1.4058951944348304</v>
      </c>
      <c r="N9" s="139">
        <v>26895.442492987484</v>
      </c>
      <c r="O9" s="143">
        <v>42924.397152467434</v>
      </c>
      <c r="P9" s="135">
        <f t="shared" si="4"/>
        <v>0.59597289256940911</v>
      </c>
      <c r="Q9" s="81"/>
    </row>
    <row r="10" spans="1:17" x14ac:dyDescent="0.25">
      <c r="A10" s="132" t="s">
        <v>61</v>
      </c>
      <c r="B10" s="133">
        <v>376051.4599624793</v>
      </c>
      <c r="C10" s="141">
        <v>294184.21611010842</v>
      </c>
      <c r="D10" s="135">
        <f t="shared" si="0"/>
        <v>-0.21770223644535039</v>
      </c>
      <c r="E10" s="136">
        <v>157796.27018572201</v>
      </c>
      <c r="F10" s="142">
        <v>257997.4796880378</v>
      </c>
      <c r="G10" s="135">
        <f t="shared" si="1"/>
        <v>0.63500366253512608</v>
      </c>
      <c r="H10" s="138">
        <v>169699.70589260865</v>
      </c>
      <c r="I10" s="142">
        <v>288793.17208872945</v>
      </c>
      <c r="J10" s="135">
        <f t="shared" si="2"/>
        <v>0.70178946728102709</v>
      </c>
      <c r="K10" s="139">
        <v>0.45126724387545392</v>
      </c>
      <c r="L10" s="142">
        <v>0.98167459800303769</v>
      </c>
      <c r="M10" s="135">
        <f t="shared" si="3"/>
        <v>1.175373044080221</v>
      </c>
      <c r="N10" s="139">
        <v>129158.91122196955</v>
      </c>
      <c r="O10" s="143">
        <v>214322.46914789628</v>
      </c>
      <c r="P10" s="135">
        <f t="shared" si="4"/>
        <v>0.65937036105520108</v>
      </c>
      <c r="Q10" s="81"/>
    </row>
    <row r="11" spans="1:17" x14ac:dyDescent="0.25">
      <c r="A11" s="132" t="s">
        <v>62</v>
      </c>
      <c r="B11" s="133">
        <v>2400.6447235000046</v>
      </c>
      <c r="C11" s="141">
        <v>2041.9104211933352</v>
      </c>
      <c r="D11" s="135">
        <f t="shared" si="0"/>
        <v>-0.14943248319712008</v>
      </c>
      <c r="E11" s="136">
        <v>1630.6179088868594</v>
      </c>
      <c r="F11" s="142">
        <v>1875.7151784109103</v>
      </c>
      <c r="G11" s="135">
        <f t="shared" si="1"/>
        <v>0.15030944293465198</v>
      </c>
      <c r="H11" s="138">
        <v>34152.845259717906</v>
      </c>
      <c r="I11" s="142">
        <v>21532.110053267876</v>
      </c>
      <c r="J11" s="135">
        <f t="shared" si="2"/>
        <v>-0.3695368602666832</v>
      </c>
      <c r="K11" s="139">
        <v>14.22653045050539</v>
      </c>
      <c r="L11" s="142">
        <v>10.545080641042059</v>
      </c>
      <c r="M11" s="135">
        <f t="shared" si="3"/>
        <v>-0.25877355144820635</v>
      </c>
      <c r="N11" s="139">
        <v>32546.223774369162</v>
      </c>
      <c r="O11" s="143">
        <v>18279.120041943119</v>
      </c>
      <c r="P11" s="135">
        <f t="shared" si="4"/>
        <v>-0.43836433471774039</v>
      </c>
      <c r="Q11" s="81"/>
    </row>
    <row r="12" spans="1:17" x14ac:dyDescent="0.25">
      <c r="A12" s="132" t="s">
        <v>63</v>
      </c>
      <c r="B12" s="133">
        <v>85673.954554768352</v>
      </c>
      <c r="C12" s="141">
        <v>80391.180702634025</v>
      </c>
      <c r="D12" s="135">
        <f t="shared" si="0"/>
        <v>-6.1661375147066842E-2</v>
      </c>
      <c r="E12" s="136">
        <v>69667.737948082053</v>
      </c>
      <c r="F12" s="142">
        <v>70010.264636648732</v>
      </c>
      <c r="G12" s="135">
        <f t="shared" si="1"/>
        <v>4.9165754286716939E-3</v>
      </c>
      <c r="H12" s="138">
        <v>38937.429137430219</v>
      </c>
      <c r="I12" s="142">
        <v>38381.991546238372</v>
      </c>
      <c r="J12" s="135">
        <f t="shared" si="2"/>
        <v>-1.4264875814769944E-2</v>
      </c>
      <c r="K12" s="139">
        <v>0.45448385497997396</v>
      </c>
      <c r="L12" s="142">
        <v>0.47744032629913574</v>
      </c>
      <c r="M12" s="135">
        <f t="shared" si="3"/>
        <v>5.0511082115718552E-2</v>
      </c>
      <c r="N12" s="139">
        <v>17268.890299213035</v>
      </c>
      <c r="O12" s="143">
        <v>20612.380568652417</v>
      </c>
      <c r="P12" s="135">
        <f t="shared" si="4"/>
        <v>0.19361349869665623</v>
      </c>
      <c r="Q12" s="81"/>
    </row>
    <row r="13" spans="1:17" x14ac:dyDescent="0.25">
      <c r="A13" s="132" t="s">
        <v>21</v>
      </c>
      <c r="B13" s="133">
        <v>7810.2665881076873</v>
      </c>
      <c r="C13" s="141">
        <v>2156.9724774632559</v>
      </c>
      <c r="D13" s="135">
        <f t="shared" si="0"/>
        <v>-0.72382857190206884</v>
      </c>
      <c r="E13" s="136">
        <v>2896.8056776771123</v>
      </c>
      <c r="F13" s="142">
        <v>1746.3343451156686</v>
      </c>
      <c r="G13" s="135">
        <f t="shared" si="1"/>
        <v>-0.39715171142718225</v>
      </c>
      <c r="H13" s="138">
        <v>2154.2634103980004</v>
      </c>
      <c r="I13" s="142">
        <v>1210.7243366418102</v>
      </c>
      <c r="J13" s="135">
        <f t="shared" si="2"/>
        <v>-0.43798686326008351</v>
      </c>
      <c r="K13" s="139">
        <v>0.27582456835445185</v>
      </c>
      <c r="L13" s="142">
        <v>0.56130727178573137</v>
      </c>
      <c r="M13" s="135">
        <f t="shared" si="3"/>
        <v>1.0350154996505474</v>
      </c>
      <c r="N13" s="139">
        <v>339.81598272920832</v>
      </c>
      <c r="O13" s="143">
        <v>646.4799954946335</v>
      </c>
      <c r="P13" s="135">
        <f t="shared" si="4"/>
        <v>0.90244140461691824</v>
      </c>
      <c r="Q13" s="81"/>
    </row>
    <row r="14" spans="1:17" x14ac:dyDescent="0.25">
      <c r="A14" s="132" t="s">
        <v>64</v>
      </c>
      <c r="B14" s="133">
        <v>42793.205917435771</v>
      </c>
      <c r="C14" s="141">
        <v>32724.801934197982</v>
      </c>
      <c r="D14" s="135">
        <f t="shared" si="0"/>
        <v>-0.23528043219438938</v>
      </c>
      <c r="E14" s="136">
        <v>3584.3031137492762</v>
      </c>
      <c r="F14" s="142">
        <v>21813.629031846973</v>
      </c>
      <c r="G14" s="135">
        <f t="shared" si="1"/>
        <v>5.0858773210810675</v>
      </c>
      <c r="H14" s="138">
        <v>1082.6668276420646</v>
      </c>
      <c r="I14" s="142">
        <v>6110.1982432808882</v>
      </c>
      <c r="J14" s="135">
        <f t="shared" si="2"/>
        <v>4.6436551737603908</v>
      </c>
      <c r="K14" s="139">
        <v>2.529997004035961E-2</v>
      </c>
      <c r="L14" s="142">
        <v>0.18671459816829711</v>
      </c>
      <c r="M14" s="135">
        <f t="shared" si="3"/>
        <v>6.3800323822693024</v>
      </c>
      <c r="N14" s="139">
        <v>220.55111575611608</v>
      </c>
      <c r="O14" s="143">
        <v>2937.3972575979778</v>
      </c>
      <c r="P14" s="135">
        <f t="shared" si="4"/>
        <v>12.318442065131658</v>
      </c>
      <c r="Q14" s="81"/>
    </row>
    <row r="15" spans="1:17" x14ac:dyDescent="0.25">
      <c r="A15" s="132" t="s">
        <v>65</v>
      </c>
      <c r="B15" s="133">
        <v>49199.739989917638</v>
      </c>
      <c r="C15" s="141">
        <v>56140.534698689618</v>
      </c>
      <c r="D15" s="135">
        <f t="shared" si="0"/>
        <v>0.14107380872732941</v>
      </c>
      <c r="E15" s="136">
        <v>29783.550377245832</v>
      </c>
      <c r="F15" s="142">
        <v>50224.156152135613</v>
      </c>
      <c r="G15" s="135">
        <f t="shared" si="1"/>
        <v>0.68630520928445404</v>
      </c>
      <c r="H15" s="138">
        <v>83542.381243799056</v>
      </c>
      <c r="I15" s="142">
        <v>141664.89439138619</v>
      </c>
      <c r="J15" s="135">
        <f t="shared" si="2"/>
        <v>0.69572487978251496</v>
      </c>
      <c r="K15" s="139">
        <v>1.6980248525890413</v>
      </c>
      <c r="L15" s="142">
        <v>2.5233976689340794</v>
      </c>
      <c r="M15" s="135">
        <f t="shared" si="3"/>
        <v>0.48607817199292552</v>
      </c>
      <c r="N15" s="139">
        <v>37871.047417174079</v>
      </c>
      <c r="O15" s="143">
        <v>103199.28155183108</v>
      </c>
      <c r="P15" s="135">
        <f t="shared" si="4"/>
        <v>1.7250178854316929</v>
      </c>
      <c r="Q15" s="81"/>
    </row>
    <row r="16" spans="1:17" x14ac:dyDescent="0.25">
      <c r="A16" s="132" t="s">
        <v>48</v>
      </c>
      <c r="B16" s="133">
        <v>267331.4614997608</v>
      </c>
      <c r="C16" s="136">
        <f>'[1]National Cassava'!B12</f>
        <v>286831.32655935374</v>
      </c>
      <c r="D16" s="135">
        <f t="shared" si="0"/>
        <v>7.2942649361943446E-2</v>
      </c>
      <c r="E16" s="136">
        <v>267331.4614997608</v>
      </c>
      <c r="F16" s="136">
        <f>C16</f>
        <v>286831.32655935374</v>
      </c>
      <c r="G16" s="135">
        <f t="shared" si="1"/>
        <v>7.2942649361943446E-2</v>
      </c>
      <c r="H16" s="138">
        <v>3127778.0995471901</v>
      </c>
      <c r="I16" s="136">
        <f>'[1]National Cassava'!D12</f>
        <v>3167650.2637553825</v>
      </c>
      <c r="J16" s="135">
        <f t="shared" si="2"/>
        <v>1.2747759891906874E-2</v>
      </c>
      <c r="K16" s="139">
        <v>11.699999999999941</v>
      </c>
      <c r="L16" s="139">
        <f>I16/F16</f>
        <v>11.043599392550673</v>
      </c>
      <c r="M16" s="135">
        <f t="shared" si="3"/>
        <v>-5.6102616021305195E-2</v>
      </c>
      <c r="N16" s="139"/>
      <c r="O16" s="136"/>
      <c r="P16" s="135"/>
      <c r="Q16" s="81"/>
    </row>
    <row r="17" spans="1:17" x14ac:dyDescent="0.25">
      <c r="A17" s="132" t="s">
        <v>66</v>
      </c>
      <c r="B17" s="133">
        <v>28051.741242937846</v>
      </c>
      <c r="C17" s="141">
        <v>17822.259608886401</v>
      </c>
      <c r="D17" s="135">
        <f t="shared" si="0"/>
        <v>-0.36466476520871099</v>
      </c>
      <c r="E17" s="136">
        <v>28051.741242937846</v>
      </c>
      <c r="F17" s="142">
        <v>17812.259608886394</v>
      </c>
      <c r="G17" s="135">
        <f t="shared" si="1"/>
        <v>-0.36502124931832131</v>
      </c>
      <c r="H17" s="138">
        <v>198886.38177966105</v>
      </c>
      <c r="I17" s="142">
        <v>129523.50522993838</v>
      </c>
      <c r="J17" s="135">
        <f t="shared" si="2"/>
        <v>-0.34875628954106702</v>
      </c>
      <c r="K17" s="139">
        <v>7.0899834722285417</v>
      </c>
      <c r="L17" s="142">
        <v>7.2675131028478761</v>
      </c>
      <c r="M17" s="135">
        <f t="shared" si="3"/>
        <v>2.503949851430793E-2</v>
      </c>
      <c r="N17" s="139">
        <v>193180.91228813559</v>
      </c>
      <c r="O17" s="143">
        <v>82798.145266489591</v>
      </c>
      <c r="P17" s="135">
        <f t="shared" si="4"/>
        <v>-0.57139582640031494</v>
      </c>
      <c r="Q17" s="81"/>
    </row>
    <row r="18" spans="1:17" x14ac:dyDescent="0.25">
      <c r="A18" s="132" t="s">
        <v>67</v>
      </c>
      <c r="B18" s="133">
        <v>1261.0254237288136</v>
      </c>
      <c r="C18" s="141">
        <v>259</v>
      </c>
      <c r="D18" s="135">
        <f t="shared" si="0"/>
        <v>-0.79461159535218173</v>
      </c>
      <c r="E18" s="136">
        <v>1261.0254237288136</v>
      </c>
      <c r="F18" s="142">
        <v>259</v>
      </c>
      <c r="G18" s="135">
        <f t="shared" si="1"/>
        <v>-0.79461159535218173</v>
      </c>
      <c r="H18" s="138">
        <v>8153.6101694915251</v>
      </c>
      <c r="I18" s="142">
        <v>2016</v>
      </c>
      <c r="J18" s="135">
        <f t="shared" si="2"/>
        <v>-0.75274756113024699</v>
      </c>
      <c r="K18" s="139">
        <v>6.4658570842937877</v>
      </c>
      <c r="L18" s="142">
        <v>7.7837837837837842</v>
      </c>
      <c r="M18" s="135">
        <f t="shared" si="3"/>
        <v>0.20382861580584144</v>
      </c>
      <c r="N18" s="139">
        <v>6860.610169491526</v>
      </c>
      <c r="O18" s="143">
        <v>1560</v>
      </c>
      <c r="P18" s="135">
        <f t="shared" si="4"/>
        <v>-0.77261497717255967</v>
      </c>
      <c r="Q18" s="81"/>
    </row>
    <row r="19" spans="1:17" x14ac:dyDescent="0.25">
      <c r="B19" s="83"/>
      <c r="C19" s="83"/>
      <c r="D19" s="84"/>
      <c r="E19" s="83"/>
      <c r="F19" s="83"/>
      <c r="G19" s="84"/>
      <c r="H19" s="83"/>
      <c r="I19" s="83"/>
      <c r="J19" s="84"/>
      <c r="K19" s="85"/>
      <c r="L19" s="85"/>
      <c r="M19" s="84"/>
      <c r="N19" s="86"/>
      <c r="O19" s="86"/>
      <c r="P19" s="84"/>
      <c r="Q19" s="81"/>
    </row>
    <row r="20" spans="1:17" s="88" customFormat="1" ht="14.25" x14ac:dyDescent="0.2">
      <c r="A20" s="87" t="s">
        <v>85</v>
      </c>
      <c r="D20" s="89"/>
      <c r="G20" s="89"/>
      <c r="J20" s="89"/>
      <c r="M20" s="89"/>
      <c r="O20" s="90"/>
      <c r="P20" s="89"/>
    </row>
    <row r="21" spans="1:17" s="17" customFormat="1" ht="15" x14ac:dyDescent="0.25">
      <c r="D21" s="91"/>
      <c r="G21" s="91"/>
      <c r="J21" s="91"/>
      <c r="M21" s="91"/>
      <c r="O21" s="92"/>
      <c r="P21" s="91"/>
    </row>
    <row r="22" spans="1:17" s="17" customFormat="1" ht="15" x14ac:dyDescent="0.25">
      <c r="D22" s="91"/>
      <c r="G22" s="91"/>
      <c r="J22" s="91"/>
      <c r="M22" s="91"/>
      <c r="O22" s="92"/>
      <c r="P22" s="91"/>
    </row>
    <row r="23" spans="1:17" s="17" customFormat="1" ht="15" x14ac:dyDescent="0.25">
      <c r="D23" s="91"/>
      <c r="G23" s="91"/>
      <c r="J23" s="91"/>
      <c r="M23" s="91"/>
      <c r="O23" s="92"/>
      <c r="P23" s="91"/>
    </row>
    <row r="24" spans="1:17" s="93" customFormat="1" x14ac:dyDescent="0.25">
      <c r="D24" s="94"/>
      <c r="G24" s="94"/>
      <c r="J24" s="94"/>
      <c r="M24" s="94"/>
      <c r="O24" s="95"/>
      <c r="P24" s="94"/>
    </row>
    <row r="25" spans="1:17" s="93" customFormat="1" x14ac:dyDescent="0.25">
      <c r="D25" s="94"/>
      <c r="G25" s="94"/>
      <c r="J25" s="94"/>
      <c r="M25" s="94"/>
      <c r="O25" s="95"/>
      <c r="P25" s="94"/>
    </row>
    <row r="26" spans="1:17" s="93" customFormat="1" x14ac:dyDescent="0.25">
      <c r="D26" s="94"/>
      <c r="G26" s="94"/>
      <c r="J26" s="94"/>
      <c r="M26" s="94"/>
      <c r="O26" s="95"/>
      <c r="P26" s="94"/>
    </row>
    <row r="27" spans="1:17" s="93" customFormat="1" ht="14.25" customHeight="1" x14ac:dyDescent="0.25">
      <c r="A27" s="93" t="s">
        <v>4</v>
      </c>
      <c r="B27" s="93" t="s">
        <v>0</v>
      </c>
      <c r="D27" s="94"/>
      <c r="E27" s="93" t="s">
        <v>50</v>
      </c>
      <c r="G27" s="93" t="s">
        <v>51</v>
      </c>
      <c r="I27" s="94"/>
      <c r="J27" s="93" t="s">
        <v>52</v>
      </c>
      <c r="L27" s="94"/>
      <c r="M27" s="93" t="s">
        <v>3</v>
      </c>
      <c r="N27" s="95"/>
      <c r="O27" s="94"/>
    </row>
    <row r="28" spans="1:17" x14ac:dyDescent="0.25">
      <c r="B28" s="82" t="s">
        <v>53</v>
      </c>
      <c r="C28" s="82" t="s">
        <v>54</v>
      </c>
      <c r="D28" s="96" t="s">
        <v>55</v>
      </c>
      <c r="E28" s="82" t="s">
        <v>53</v>
      </c>
      <c r="F28" s="82" t="s">
        <v>54</v>
      </c>
      <c r="G28" s="82" t="s">
        <v>53</v>
      </c>
      <c r="H28" s="82" t="s">
        <v>54</v>
      </c>
      <c r="I28" s="96" t="s">
        <v>55</v>
      </c>
      <c r="J28" s="82" t="s">
        <v>53</v>
      </c>
      <c r="K28" s="82" t="s">
        <v>54</v>
      </c>
      <c r="L28" s="96" t="s">
        <v>55</v>
      </c>
      <c r="M28" s="97" t="s">
        <v>53</v>
      </c>
      <c r="N28" s="97" t="s">
        <v>54</v>
      </c>
      <c r="O28" s="96" t="s">
        <v>55</v>
      </c>
      <c r="P28" s="82"/>
    </row>
    <row r="29" spans="1:17" x14ac:dyDescent="0.25">
      <c r="A29" s="82" t="s">
        <v>56</v>
      </c>
      <c r="B29" s="82">
        <v>2209160.3919717437</v>
      </c>
      <c r="C29" s="82">
        <v>2172268.2882602978</v>
      </c>
      <c r="D29" s="96">
        <v>-1.6699603996846276E-2</v>
      </c>
      <c r="E29" s="82">
        <v>684401.63678394712</v>
      </c>
      <c r="F29" s="82">
        <v>1690797.3768436862</v>
      </c>
      <c r="G29" s="82">
        <v>1511143.427270826</v>
      </c>
      <c r="H29" s="82">
        <v>3655645.5926306201</v>
      </c>
      <c r="I29" s="96">
        <v>1.4191254957398944</v>
      </c>
      <c r="J29" s="82">
        <v>0.68403518040719713</v>
      </c>
      <c r="K29" s="82">
        <v>1.6828702110080098</v>
      </c>
      <c r="L29" s="96">
        <v>1.4602100289728071</v>
      </c>
      <c r="M29" s="97">
        <v>711772.7590570529</v>
      </c>
      <c r="N29" s="97">
        <v>1944748.9124798705</v>
      </c>
      <c r="O29" s="96">
        <v>1.7322609466766443</v>
      </c>
      <c r="P29" s="82"/>
    </row>
    <row r="30" spans="1:17" x14ac:dyDescent="0.25">
      <c r="A30" s="82" t="s">
        <v>57</v>
      </c>
      <c r="B30" s="82">
        <v>42371.529319874375</v>
      </c>
      <c r="C30" s="82">
        <v>54891.184461591991</v>
      </c>
      <c r="D30" s="96">
        <v>0.29547328932131012</v>
      </c>
      <c r="E30" s="82">
        <v>4524.4476802696381</v>
      </c>
      <c r="F30" s="82">
        <v>27759.093952919589</v>
      </c>
      <c r="G30" s="82">
        <v>2864.9046958019831</v>
      </c>
      <c r="H30" s="82">
        <v>13794.802223972634</v>
      </c>
      <c r="I30" s="96">
        <v>3.8150998684830619</v>
      </c>
      <c r="J30" s="82">
        <v>6.7613908248957133E-2</v>
      </c>
      <c r="K30" s="82">
        <v>0.2513117973182929</v>
      </c>
      <c r="L30" s="96">
        <v>2.7168654175846889</v>
      </c>
      <c r="M30" s="97">
        <v>848.59449380588694</v>
      </c>
      <c r="N30" s="97">
        <v>6048.5164316935843</v>
      </c>
      <c r="O30" s="96">
        <v>6.1276875773332096</v>
      </c>
      <c r="P30" s="82"/>
    </row>
    <row r="31" spans="1:17" x14ac:dyDescent="0.25">
      <c r="A31" s="82" t="s">
        <v>12</v>
      </c>
      <c r="B31" s="82">
        <v>86832.281979215535</v>
      </c>
      <c r="C31" s="82">
        <v>37789.289584290236</v>
      </c>
      <c r="D31" s="96">
        <v>-0.5648013765970632</v>
      </c>
      <c r="E31" s="82">
        <v>23162.469641064483</v>
      </c>
      <c r="F31" s="82">
        <v>32223.892968800825</v>
      </c>
      <c r="G31" s="82">
        <v>24565.605611558763</v>
      </c>
      <c r="H31" s="82">
        <v>39457.106893198586</v>
      </c>
      <c r="I31" s="96">
        <v>0.60619312697232997</v>
      </c>
      <c r="J31" s="82">
        <v>0.28290867234652278</v>
      </c>
      <c r="K31" s="82">
        <v>1.0441346563339919</v>
      </c>
      <c r="L31" s="96">
        <v>2.6907127931909978</v>
      </c>
      <c r="M31" s="97">
        <v>10106.599040023795</v>
      </c>
      <c r="N31" s="97">
        <v>22508.372992301953</v>
      </c>
      <c r="O31" s="96">
        <v>1.2270966626028292</v>
      </c>
      <c r="P31" s="82"/>
    </row>
    <row r="32" spans="1:17" x14ac:dyDescent="0.25">
      <c r="A32" s="82" t="s">
        <v>58</v>
      </c>
      <c r="B32" s="82">
        <v>41712.259747103853</v>
      </c>
      <c r="C32" s="82">
        <v>63954.961622365023</v>
      </c>
      <c r="D32" s="96">
        <v>0.53324135422333518</v>
      </c>
      <c r="E32" s="82">
        <v>18220.268311350264</v>
      </c>
      <c r="F32" s="82">
        <v>43281.957982362925</v>
      </c>
      <c r="G32" s="82">
        <v>15389.577066349622</v>
      </c>
      <c r="H32" s="82">
        <v>24132.882200750497</v>
      </c>
      <c r="I32" s="96">
        <v>0.56813160600226742</v>
      </c>
      <c r="J32" s="82">
        <v>0.36894613621162409</v>
      </c>
      <c r="K32" s="82">
        <v>0.37734182913357012</v>
      </c>
      <c r="L32" s="96">
        <v>2.2755877072338653E-2</v>
      </c>
      <c r="M32" s="97">
        <v>4005.3242252033583</v>
      </c>
      <c r="N32" s="97">
        <v>5899.9521401941465</v>
      </c>
      <c r="O32" s="96">
        <v>0.47302735270940371</v>
      </c>
      <c r="P32" s="82"/>
    </row>
    <row r="33" spans="1:16" x14ac:dyDescent="0.25">
      <c r="A33" s="82" t="s">
        <v>59</v>
      </c>
      <c r="B33" s="82">
        <v>463106.98295265576</v>
      </c>
      <c r="C33" s="82">
        <v>360521.49449993001</v>
      </c>
      <c r="D33" s="96">
        <v>-0.22151574523594098</v>
      </c>
      <c r="E33" s="82">
        <v>103776.59946573744</v>
      </c>
      <c r="F33" s="82">
        <v>278562.24444183934</v>
      </c>
      <c r="G33" s="82">
        <v>44128.426738303773</v>
      </c>
      <c r="H33" s="82">
        <v>115011.17342591683</v>
      </c>
      <c r="I33" s="96">
        <v>1.6062831133312609</v>
      </c>
      <c r="J33" s="82">
        <v>9.5287759335762598E-2</v>
      </c>
      <c r="K33" s="82">
        <v>0.31901336031419109</v>
      </c>
      <c r="L33" s="96">
        <v>2.3478944466528313</v>
      </c>
      <c r="M33" s="97">
        <v>616.76694915254234</v>
      </c>
      <c r="N33" s="97">
        <v>1117.5040153031275</v>
      </c>
      <c r="O33" s="96">
        <v>0.81187402606221692</v>
      </c>
      <c r="P33" s="82"/>
    </row>
    <row r="34" spans="1:16" x14ac:dyDescent="0.25">
      <c r="A34" s="82" t="s">
        <v>60</v>
      </c>
      <c r="B34" s="82">
        <v>353441.10608428798</v>
      </c>
      <c r="C34" s="82">
        <v>170753.18554129702</v>
      </c>
      <c r="D34" s="96">
        <v>-0.51688362614908712</v>
      </c>
      <c r="E34" s="82">
        <v>129357.1211993711</v>
      </c>
      <c r="F34" s="82">
        <v>147366.53889538118</v>
      </c>
      <c r="G34" s="82">
        <v>87655.180141079778</v>
      </c>
      <c r="H34" s="82">
        <v>101884.01431660776</v>
      </c>
      <c r="I34" s="96">
        <v>0.16232736220069224</v>
      </c>
      <c r="J34" s="82">
        <v>0.2480050527008478</v>
      </c>
      <c r="K34" s="82">
        <v>0.59667416448852661</v>
      </c>
      <c r="L34" s="96">
        <v>1.4058951944348304</v>
      </c>
      <c r="M34" s="97">
        <v>26895.442492987484</v>
      </c>
      <c r="N34" s="97">
        <v>42924.397152467434</v>
      </c>
      <c r="O34" s="96">
        <v>0.59597289256940911</v>
      </c>
      <c r="P34" s="82"/>
    </row>
    <row r="35" spans="1:16" x14ac:dyDescent="0.25">
      <c r="A35" s="82" t="s">
        <v>61</v>
      </c>
      <c r="B35" s="82">
        <v>376051.4599624793</v>
      </c>
      <c r="C35" s="82">
        <v>294184.21611010842</v>
      </c>
      <c r="D35" s="96">
        <v>-0.21770223644535039</v>
      </c>
      <c r="E35" s="82">
        <v>157796.27018572201</v>
      </c>
      <c r="F35" s="82">
        <v>257997.4796880378</v>
      </c>
      <c r="G35" s="82">
        <v>169699.70589260865</v>
      </c>
      <c r="H35" s="82">
        <v>288793.17208872945</v>
      </c>
      <c r="I35" s="96">
        <v>0.70178946728102709</v>
      </c>
      <c r="J35" s="82">
        <v>0.45126724387545392</v>
      </c>
      <c r="K35" s="82">
        <v>0.98167459800303769</v>
      </c>
      <c r="L35" s="96">
        <v>1.175373044080221</v>
      </c>
      <c r="M35" s="97">
        <v>129158.91122196955</v>
      </c>
      <c r="N35" s="97">
        <v>214322.46914789628</v>
      </c>
      <c r="O35" s="96">
        <v>0.65937036105520108</v>
      </c>
      <c r="P35" s="82"/>
    </row>
    <row r="36" spans="1:16" x14ac:dyDescent="0.25">
      <c r="A36" s="82" t="s">
        <v>62</v>
      </c>
      <c r="B36" s="82">
        <v>2400.6447235000046</v>
      </c>
      <c r="C36" s="82">
        <v>2041.9104211933352</v>
      </c>
      <c r="D36" s="96">
        <v>-0.14943248319712008</v>
      </c>
      <c r="E36" s="82">
        <v>1630.6179088868594</v>
      </c>
      <c r="F36" s="82">
        <v>1875.7151784109103</v>
      </c>
      <c r="G36" s="82">
        <v>34152.845259717906</v>
      </c>
      <c r="H36" s="82">
        <v>21532.110053267876</v>
      </c>
      <c r="I36" s="96">
        <v>-0.3695368602666832</v>
      </c>
      <c r="J36" s="82">
        <v>14.22653045050539</v>
      </c>
      <c r="K36" s="82">
        <v>10.545080641042059</v>
      </c>
      <c r="L36" s="96">
        <v>-0.25877355144820635</v>
      </c>
      <c r="M36" s="97">
        <v>32546.223774369162</v>
      </c>
      <c r="N36" s="97">
        <v>18279.120041943119</v>
      </c>
      <c r="O36" s="96">
        <v>-0.43836433471774039</v>
      </c>
      <c r="P36" s="82"/>
    </row>
    <row r="37" spans="1:16" x14ac:dyDescent="0.25">
      <c r="A37" s="82" t="s">
        <v>63</v>
      </c>
      <c r="B37" s="82">
        <v>85673.954554768352</v>
      </c>
      <c r="C37" s="82">
        <v>80391.180702634025</v>
      </c>
      <c r="D37" s="96">
        <v>-6.1661375147066842E-2</v>
      </c>
      <c r="E37" s="82">
        <v>69667.737948082053</v>
      </c>
      <c r="F37" s="82">
        <v>70010.264636648732</v>
      </c>
      <c r="G37" s="82">
        <v>38937.429137430219</v>
      </c>
      <c r="H37" s="82">
        <v>38381.991546238372</v>
      </c>
      <c r="I37" s="96">
        <v>-1.4264875814769944E-2</v>
      </c>
      <c r="J37" s="82">
        <v>0.45448385497997396</v>
      </c>
      <c r="K37" s="82">
        <v>0.47744032629913574</v>
      </c>
      <c r="L37" s="96">
        <v>5.0511082115718552E-2</v>
      </c>
      <c r="M37" s="97">
        <v>17268.890299213035</v>
      </c>
      <c r="N37" s="97">
        <v>20612.380568652417</v>
      </c>
      <c r="O37" s="96">
        <v>0.19361349869665623</v>
      </c>
      <c r="P37" s="82"/>
    </row>
    <row r="38" spans="1:16" x14ac:dyDescent="0.25">
      <c r="A38" s="82" t="s">
        <v>21</v>
      </c>
      <c r="B38" s="82">
        <v>7810.2665881076873</v>
      </c>
      <c r="C38" s="82">
        <v>2156.9724774632559</v>
      </c>
      <c r="D38" s="96">
        <v>-0.72382857190206884</v>
      </c>
      <c r="E38" s="82">
        <v>2896.8056776771123</v>
      </c>
      <c r="F38" s="82">
        <v>1746.3343451156686</v>
      </c>
      <c r="G38" s="82">
        <v>2154.2634103980004</v>
      </c>
      <c r="H38" s="82">
        <v>1210.7243366418102</v>
      </c>
      <c r="I38" s="96">
        <v>-0.43798686326008351</v>
      </c>
      <c r="J38" s="82">
        <v>0.27582456835445185</v>
      </c>
      <c r="K38" s="82">
        <v>0.56130727178573137</v>
      </c>
      <c r="L38" s="96">
        <v>1.0350154996505474</v>
      </c>
      <c r="M38" s="97">
        <v>339.81598272920832</v>
      </c>
      <c r="N38" s="97">
        <v>646.4799954946335</v>
      </c>
      <c r="O38" s="96">
        <v>0.90244140461691824</v>
      </c>
      <c r="P38" s="82"/>
    </row>
    <row r="39" spans="1:16" x14ac:dyDescent="0.25">
      <c r="A39" s="82" t="s">
        <v>64</v>
      </c>
      <c r="B39" s="82">
        <v>42793.205917435771</v>
      </c>
      <c r="C39" s="82">
        <v>32724.801934197982</v>
      </c>
      <c r="D39" s="96">
        <v>-0.23528043219438938</v>
      </c>
      <c r="E39" s="82">
        <v>3584.3031137492762</v>
      </c>
      <c r="F39" s="82">
        <v>21813.629031846973</v>
      </c>
      <c r="G39" s="82">
        <v>1082.6668276420646</v>
      </c>
      <c r="H39" s="82">
        <v>6110.1982432808882</v>
      </c>
      <c r="I39" s="96">
        <v>4.6436551737603908</v>
      </c>
      <c r="J39" s="82">
        <v>2.529997004035961E-2</v>
      </c>
      <c r="K39" s="82">
        <v>0.18671459816829711</v>
      </c>
      <c r="L39" s="96">
        <v>6.3800323822693024</v>
      </c>
      <c r="M39" s="97">
        <v>220.55111575611608</v>
      </c>
      <c r="N39" s="97">
        <v>2937.3972575979778</v>
      </c>
      <c r="O39" s="96">
        <v>12.318442065131658</v>
      </c>
      <c r="P39" s="82"/>
    </row>
    <row r="40" spans="1:16" x14ac:dyDescent="0.25">
      <c r="A40" s="82" t="s">
        <v>65</v>
      </c>
      <c r="B40" s="82">
        <v>49199.739989917638</v>
      </c>
      <c r="C40" s="82">
        <v>56140.534698689618</v>
      </c>
      <c r="D40" s="96">
        <v>0.14107380872732941</v>
      </c>
      <c r="E40" s="82">
        <v>29783.550377245832</v>
      </c>
      <c r="F40" s="82">
        <v>50224.156152135613</v>
      </c>
      <c r="G40" s="82">
        <v>83542.381243799056</v>
      </c>
      <c r="H40" s="82">
        <v>141664.89439138619</v>
      </c>
      <c r="I40" s="96">
        <v>0.69572487978251496</v>
      </c>
      <c r="J40" s="82">
        <v>1.6980248525890413</v>
      </c>
      <c r="K40" s="82">
        <v>2.5233976689340794</v>
      </c>
      <c r="L40" s="96">
        <v>0.48607817199292552</v>
      </c>
      <c r="M40" s="97">
        <v>37871.047417174079</v>
      </c>
      <c r="N40" s="97">
        <v>103199.28155183108</v>
      </c>
      <c r="O40" s="96">
        <v>1.7250178854316929</v>
      </c>
      <c r="P40" s="82"/>
    </row>
    <row r="41" spans="1:16" x14ac:dyDescent="0.25">
      <c r="A41" s="82" t="s">
        <v>48</v>
      </c>
      <c r="B41" s="82">
        <v>267331.4614997608</v>
      </c>
      <c r="C41" s="82">
        <v>286831.32655935374</v>
      </c>
      <c r="D41" s="96">
        <v>7.2942649361943446E-2</v>
      </c>
      <c r="E41" s="82">
        <v>267331.4614997608</v>
      </c>
      <c r="F41" s="82">
        <v>286831.32655935374</v>
      </c>
      <c r="G41" s="82">
        <v>3127778.0995471901</v>
      </c>
      <c r="H41" s="82">
        <v>3167650.2637553825</v>
      </c>
      <c r="I41" s="96">
        <v>1.2747759891906874E-2</v>
      </c>
      <c r="J41" s="82">
        <v>11.699999999999941</v>
      </c>
      <c r="K41" s="82">
        <v>11.043599392550673</v>
      </c>
      <c r="L41" s="96">
        <v>-5.6102616021305195E-2</v>
      </c>
      <c r="M41" s="97"/>
      <c r="O41" s="96"/>
      <c r="P41" s="82"/>
    </row>
    <row r="42" spans="1:16" x14ac:dyDescent="0.25">
      <c r="A42" s="82" t="s">
        <v>66</v>
      </c>
      <c r="B42" s="82">
        <v>28051.741242937846</v>
      </c>
      <c r="C42" s="82">
        <v>17822.259608886401</v>
      </c>
      <c r="D42" s="96">
        <v>-0.36466476520871099</v>
      </c>
      <c r="E42" s="82">
        <v>28051.741242937846</v>
      </c>
      <c r="F42" s="82">
        <v>17812.259608886394</v>
      </c>
      <c r="G42" s="82">
        <v>198886.38177966105</v>
      </c>
      <c r="H42" s="82">
        <v>129523.50522993838</v>
      </c>
      <c r="I42" s="96">
        <v>-0.34875628954106702</v>
      </c>
      <c r="J42" s="82">
        <v>7.0899834722285417</v>
      </c>
      <c r="K42" s="82">
        <v>7.2675131028478761</v>
      </c>
      <c r="L42" s="96">
        <v>2.503949851430793E-2</v>
      </c>
      <c r="M42" s="97">
        <v>193180.91228813559</v>
      </c>
      <c r="N42" s="97">
        <v>82798.145266489591</v>
      </c>
      <c r="O42" s="96">
        <v>-0.57139582640031494</v>
      </c>
      <c r="P42" s="82"/>
    </row>
    <row r="43" spans="1:16" x14ac:dyDescent="0.25">
      <c r="A43" s="82" t="s">
        <v>67</v>
      </c>
      <c r="B43" s="82">
        <v>1261.0254237288136</v>
      </c>
      <c r="C43" s="82">
        <v>259</v>
      </c>
      <c r="D43" s="96">
        <v>-0.79461159535218173</v>
      </c>
      <c r="E43" s="82">
        <v>1261.0254237288136</v>
      </c>
      <c r="F43" s="82">
        <v>259</v>
      </c>
      <c r="G43" s="82">
        <v>8153.6101694915251</v>
      </c>
      <c r="H43" s="82">
        <v>2016</v>
      </c>
      <c r="I43" s="96">
        <v>-0.75274756113024699</v>
      </c>
      <c r="J43" s="82">
        <v>6.4658570842937877</v>
      </c>
      <c r="K43" s="82">
        <v>7.7837837837837842</v>
      </c>
      <c r="L43" s="96">
        <v>0.20382861580584144</v>
      </c>
      <c r="M43" s="97">
        <v>6860.610169491526</v>
      </c>
      <c r="N43" s="97">
        <v>1560</v>
      </c>
      <c r="O43" s="96">
        <v>-0.77261497717255967</v>
      </c>
      <c r="P43" s="82"/>
    </row>
  </sheetData>
  <mergeCells count="6">
    <mergeCell ref="N2:P2"/>
    <mergeCell ref="A2:A3"/>
    <mergeCell ref="B2:D2"/>
    <mergeCell ref="E2:G2"/>
    <mergeCell ref="H2:J2"/>
    <mergeCell ref="K2:M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tabSelected="1" view="pageBreakPreview" zoomScale="120" zoomScaleNormal="130" zoomScaleSheetLayoutView="120" workbookViewId="0">
      <selection activeCell="E3" sqref="E3"/>
    </sheetView>
  </sheetViews>
  <sheetFormatPr defaultRowHeight="15" x14ac:dyDescent="0.25"/>
  <cols>
    <col min="1" max="1" width="22.7109375" customWidth="1"/>
    <col min="2" max="4" width="13.7109375" customWidth="1"/>
    <col min="5" max="5" width="12.42578125" customWidth="1"/>
    <col min="6" max="6" width="13.7109375" customWidth="1"/>
  </cols>
  <sheetData>
    <row r="1" spans="1:6" ht="37.9" customHeight="1" x14ac:dyDescent="0.25">
      <c r="A1" s="151" t="s">
        <v>75</v>
      </c>
      <c r="B1" s="151"/>
      <c r="C1" s="151"/>
      <c r="D1" s="151"/>
      <c r="E1" s="151"/>
      <c r="F1" s="151"/>
    </row>
    <row r="2" spans="1:6" ht="24.75" x14ac:dyDescent="0.25">
      <c r="A2" s="111" t="s">
        <v>4</v>
      </c>
      <c r="B2" s="1" t="s">
        <v>0</v>
      </c>
      <c r="C2" s="2" t="s">
        <v>1</v>
      </c>
      <c r="D2" s="2" t="s">
        <v>68</v>
      </c>
      <c r="E2" s="112" t="s">
        <v>2</v>
      </c>
      <c r="F2" s="3" t="s">
        <v>3</v>
      </c>
    </row>
    <row r="3" spans="1:6" ht="16.899999999999999" customHeight="1" x14ac:dyDescent="0.25">
      <c r="A3" s="4" t="s">
        <v>5</v>
      </c>
      <c r="B3" s="7">
        <v>2172268.2882602978</v>
      </c>
      <c r="C3" s="8">
        <v>1690797.3768436862</v>
      </c>
      <c r="D3" s="8">
        <v>3655645.5926306159</v>
      </c>
      <c r="E3" s="8">
        <f>IFERROR((D3/B3),"")</f>
        <v>1.6828702110080098</v>
      </c>
      <c r="F3" s="9">
        <v>1944748.9124798705</v>
      </c>
    </row>
    <row r="4" spans="1:6" ht="16.899999999999999" customHeight="1" x14ac:dyDescent="0.25">
      <c r="A4" s="5" t="s">
        <v>6</v>
      </c>
      <c r="B4" s="10">
        <v>25141.529573823944</v>
      </c>
      <c r="C4" s="11">
        <v>23676.842019994081</v>
      </c>
      <c r="D4" s="11">
        <v>92706.372986824907</v>
      </c>
      <c r="E4" s="11">
        <f t="shared" ref="E4:E29" si="0">IFERROR((D4/B4),"")</f>
        <v>3.6873799867509245</v>
      </c>
      <c r="F4" s="12">
        <v>79453.419067971234</v>
      </c>
    </row>
    <row r="5" spans="1:6" ht="16.899999999999999" customHeight="1" x14ac:dyDescent="0.25">
      <c r="A5" s="5" t="s">
        <v>7</v>
      </c>
      <c r="B5" s="10">
        <v>4481.40707855247</v>
      </c>
      <c r="C5" s="11">
        <v>4429.3343512797437</v>
      </c>
      <c r="D5" s="11">
        <v>74078.175441211904</v>
      </c>
      <c r="E5" s="11">
        <f t="shared" si="0"/>
        <v>16.530115238970822</v>
      </c>
      <c r="F5" s="12">
        <v>3667.9475357710648</v>
      </c>
    </row>
    <row r="6" spans="1:6" ht="16.899999999999999" customHeight="1" x14ac:dyDescent="0.25">
      <c r="A6" s="5" t="s">
        <v>8</v>
      </c>
      <c r="B6" s="10">
        <v>1985.5640158673143</v>
      </c>
      <c r="C6" s="11">
        <v>1274.650769609766</v>
      </c>
      <c r="D6" s="11">
        <v>7755.6873873397244</v>
      </c>
      <c r="E6" s="11">
        <f t="shared" si="0"/>
        <v>3.9060374409293281</v>
      </c>
      <c r="F6" s="12">
        <v>6287.3513898166129</v>
      </c>
    </row>
    <row r="7" spans="1:6" ht="16.899999999999999" customHeight="1" x14ac:dyDescent="0.25">
      <c r="A7" s="5" t="s">
        <v>9</v>
      </c>
      <c r="B7" s="10">
        <v>54891.184461591991</v>
      </c>
      <c r="C7" s="11">
        <v>27759.093952919589</v>
      </c>
      <c r="D7" s="11">
        <v>13794.802223972634</v>
      </c>
      <c r="E7" s="11">
        <f t="shared" si="0"/>
        <v>0.2513117973182929</v>
      </c>
      <c r="F7" s="12">
        <v>6048.5164316935843</v>
      </c>
    </row>
    <row r="8" spans="1:6" ht="16.899999999999999" customHeight="1" x14ac:dyDescent="0.25">
      <c r="A8" s="5" t="s">
        <v>10</v>
      </c>
      <c r="B8" s="10">
        <v>1312.5006134552946</v>
      </c>
      <c r="C8" s="11">
        <v>992.06633152514792</v>
      </c>
      <c r="D8" s="11">
        <v>923.98908111313494</v>
      </c>
      <c r="E8" s="11">
        <f t="shared" si="0"/>
        <v>0.70399135180640982</v>
      </c>
      <c r="F8" s="12">
        <v>835.32241444646843</v>
      </c>
    </row>
    <row r="9" spans="1:6" ht="16.899999999999999" customHeight="1" x14ac:dyDescent="0.25">
      <c r="A9" s="5" t="s">
        <v>11</v>
      </c>
      <c r="B9" s="10">
        <v>430.25236189628924</v>
      </c>
      <c r="C9" s="11">
        <v>233.88872553265281</v>
      </c>
      <c r="D9" s="11">
        <v>3606.0348264261065</v>
      </c>
      <c r="E9" s="11">
        <f t="shared" si="0"/>
        <v>8.381208671424627</v>
      </c>
      <c r="F9" s="13"/>
    </row>
    <row r="10" spans="1:6" ht="16.899999999999999" customHeight="1" x14ac:dyDescent="0.25">
      <c r="A10" s="5" t="s">
        <v>12</v>
      </c>
      <c r="B10" s="10">
        <v>37789.289584290236</v>
      </c>
      <c r="C10" s="11">
        <v>32223.892968800825</v>
      </c>
      <c r="D10" s="11">
        <v>39457.106893198586</v>
      </c>
      <c r="E10" s="11">
        <f t="shared" si="0"/>
        <v>1.0441346563339919</v>
      </c>
      <c r="F10" s="12">
        <v>22508.372992301953</v>
      </c>
    </row>
    <row r="11" spans="1:6" ht="16.899999999999999" customHeight="1" x14ac:dyDescent="0.25">
      <c r="A11" s="5" t="s">
        <v>58</v>
      </c>
      <c r="B11" s="10">
        <v>63954.961622365023</v>
      </c>
      <c r="C11" s="11">
        <v>43281.957982362925</v>
      </c>
      <c r="D11" s="11">
        <v>24132.882200750497</v>
      </c>
      <c r="E11" s="11">
        <f t="shared" si="0"/>
        <v>0.37734182913357012</v>
      </c>
      <c r="F11" s="12">
        <v>5899.9521401941465</v>
      </c>
    </row>
    <row r="12" spans="1:6" ht="16.899999999999999" customHeight="1" x14ac:dyDescent="0.25">
      <c r="A12" s="5" t="s">
        <v>69</v>
      </c>
      <c r="B12" s="10">
        <v>360521.49449993001</v>
      </c>
      <c r="C12" s="11">
        <v>278562.24444183934</v>
      </c>
      <c r="D12" s="11">
        <v>115011.17342591683</v>
      </c>
      <c r="E12" s="11">
        <f t="shared" si="0"/>
        <v>0.31901336031419109</v>
      </c>
      <c r="F12" s="12">
        <v>1117.5040153031275</v>
      </c>
    </row>
    <row r="13" spans="1:6" ht="16.899999999999999" customHeight="1" x14ac:dyDescent="0.25">
      <c r="A13" s="5" t="s">
        <v>14</v>
      </c>
      <c r="B13" s="10">
        <v>20980.417965983146</v>
      </c>
      <c r="C13" s="11">
        <v>18068.210593876775</v>
      </c>
      <c r="D13" s="11">
        <v>6813.5186529675238</v>
      </c>
      <c r="E13" s="11">
        <f t="shared" si="0"/>
        <v>0.32475609704319069</v>
      </c>
      <c r="F13" s="12">
        <v>6737.4165799322936</v>
      </c>
    </row>
    <row r="14" spans="1:6" ht="16.899999999999999" customHeight="1" x14ac:dyDescent="0.25">
      <c r="A14" s="5" t="s">
        <v>15</v>
      </c>
      <c r="B14" s="10">
        <v>170753.18554129702</v>
      </c>
      <c r="C14" s="11">
        <v>147366.53889538118</v>
      </c>
      <c r="D14" s="11">
        <v>101884.01431660776</v>
      </c>
      <c r="E14" s="11">
        <f t="shared" si="0"/>
        <v>0.59667416448852661</v>
      </c>
      <c r="F14" s="12">
        <v>42924.397152467434</v>
      </c>
    </row>
    <row r="15" spans="1:6" ht="30" customHeight="1" x14ac:dyDescent="0.25">
      <c r="A15" s="5" t="s">
        <v>16</v>
      </c>
      <c r="B15" s="10">
        <v>5112.5147233946145</v>
      </c>
      <c r="C15" s="11">
        <v>4720.5144467725086</v>
      </c>
      <c r="D15" s="11">
        <v>4582.5553442102228</v>
      </c>
      <c r="E15" s="11">
        <f t="shared" si="0"/>
        <v>0.89634076225554449</v>
      </c>
      <c r="F15" s="12">
        <v>4562.3619076097066</v>
      </c>
    </row>
    <row r="16" spans="1:6" ht="16.899999999999999" customHeight="1" x14ac:dyDescent="0.25">
      <c r="A16" s="5" t="s">
        <v>61</v>
      </c>
      <c r="B16" s="10">
        <v>294184.21611010842</v>
      </c>
      <c r="C16" s="11">
        <v>257997.4796880378</v>
      </c>
      <c r="D16" s="11">
        <v>288793.17208872945</v>
      </c>
      <c r="E16" s="11">
        <f t="shared" si="0"/>
        <v>0.98167459800303769</v>
      </c>
      <c r="F16" s="12">
        <v>214322.46914789628</v>
      </c>
    </row>
    <row r="17" spans="1:6" ht="16.899999999999999" customHeight="1" x14ac:dyDescent="0.25">
      <c r="A17" s="5" t="s">
        <v>17</v>
      </c>
      <c r="B17" s="10">
        <v>6325.2443772101587</v>
      </c>
      <c r="C17" s="11">
        <v>5197.2274502817399</v>
      </c>
      <c r="D17" s="11">
        <v>9927.916301808551</v>
      </c>
      <c r="E17" s="11">
        <f t="shared" si="0"/>
        <v>1.5695703928181512</v>
      </c>
      <c r="F17" s="12">
        <v>9646.4329684752156</v>
      </c>
    </row>
    <row r="18" spans="1:6" ht="16.899999999999999" customHeight="1" x14ac:dyDescent="0.25">
      <c r="A18" s="5" t="s">
        <v>18</v>
      </c>
      <c r="B18" s="10">
        <v>2041.9104211933352</v>
      </c>
      <c r="C18" s="11">
        <v>1875.7151784109103</v>
      </c>
      <c r="D18" s="11">
        <v>21532.110053267876</v>
      </c>
      <c r="E18" s="11">
        <f t="shared" si="0"/>
        <v>10.545080641042059</v>
      </c>
      <c r="F18" s="12">
        <v>18279.120041943119</v>
      </c>
    </row>
    <row r="19" spans="1:6" ht="16.899999999999999" customHeight="1" x14ac:dyDescent="0.25">
      <c r="A19" s="5" t="s">
        <v>19</v>
      </c>
      <c r="B19" s="10">
        <v>13.93205022992985</v>
      </c>
      <c r="C19" s="11">
        <v>13.93205022992985</v>
      </c>
      <c r="D19" s="11">
        <v>48.316350197396716</v>
      </c>
      <c r="E19" s="11">
        <f t="shared" si="0"/>
        <v>3.468</v>
      </c>
      <c r="F19" s="12">
        <v>48.316350197396716</v>
      </c>
    </row>
    <row r="20" spans="1:6" ht="16.899999999999999" customHeight="1" x14ac:dyDescent="0.25">
      <c r="A20" s="5" t="s">
        <v>70</v>
      </c>
      <c r="B20" s="10">
        <v>80391.180702634025</v>
      </c>
      <c r="C20" s="11">
        <v>70010.264636648732</v>
      </c>
      <c r="D20" s="11">
        <v>38381.991546238372</v>
      </c>
      <c r="E20" s="11">
        <f t="shared" si="0"/>
        <v>0.47744032629913574</v>
      </c>
      <c r="F20" s="12">
        <v>20612.380568652417</v>
      </c>
    </row>
    <row r="21" spans="1:6" ht="16.899999999999999" customHeight="1" x14ac:dyDescent="0.25">
      <c r="A21" s="5" t="s">
        <v>20</v>
      </c>
      <c r="B21" s="10">
        <v>2563.2181454801093</v>
      </c>
      <c r="C21" s="11">
        <v>2274.3072156080057</v>
      </c>
      <c r="D21" s="11">
        <v>1248.1264205747891</v>
      </c>
      <c r="E21" s="11">
        <f t="shared" si="0"/>
        <v>0.48693726001264942</v>
      </c>
      <c r="F21" s="12">
        <v>1243.9477620382036</v>
      </c>
    </row>
    <row r="22" spans="1:6" ht="16.899999999999999" customHeight="1" x14ac:dyDescent="0.25">
      <c r="A22" s="5" t="s">
        <v>21</v>
      </c>
      <c r="B22" s="10">
        <v>2156.9724774632559</v>
      </c>
      <c r="C22" s="11">
        <v>1746.3343451156686</v>
      </c>
      <c r="D22" s="11">
        <v>1210.7243366418102</v>
      </c>
      <c r="E22" s="11">
        <f t="shared" si="0"/>
        <v>0.56130727178573137</v>
      </c>
      <c r="F22" s="12">
        <v>646.4799954946335</v>
      </c>
    </row>
    <row r="23" spans="1:6" ht="16.899999999999999" customHeight="1" x14ac:dyDescent="0.25">
      <c r="A23" s="5" t="s">
        <v>71</v>
      </c>
      <c r="B23" s="10">
        <v>32724.801934197982</v>
      </c>
      <c r="C23" s="11">
        <v>21813.629031846973</v>
      </c>
      <c r="D23" s="11">
        <v>6110.1982432808882</v>
      </c>
      <c r="E23" s="11">
        <f t="shared" si="0"/>
        <v>0.18671459816829711</v>
      </c>
      <c r="F23" s="12">
        <v>2937.3972575979778</v>
      </c>
    </row>
    <row r="24" spans="1:6" ht="16.899999999999999" customHeight="1" x14ac:dyDescent="0.25">
      <c r="A24" s="5" t="s">
        <v>22</v>
      </c>
      <c r="B24" s="10">
        <v>598.7138014882446</v>
      </c>
      <c r="C24" s="11">
        <v>447.02795285088149</v>
      </c>
      <c r="D24" s="11">
        <v>434.36333963240281</v>
      </c>
      <c r="E24" s="11">
        <f t="shared" si="0"/>
        <v>0.72549411513930384</v>
      </c>
      <c r="F24" s="12">
        <v>434.00733963240282</v>
      </c>
    </row>
    <row r="25" spans="1:6" ht="16.899999999999999" customHeight="1" x14ac:dyDescent="0.25">
      <c r="A25" s="5" t="s">
        <v>23</v>
      </c>
      <c r="B25" s="10">
        <v>56140.534698689618</v>
      </c>
      <c r="C25" s="11">
        <v>50224.156152135613</v>
      </c>
      <c r="D25" s="11">
        <v>141664.89439138619</v>
      </c>
      <c r="E25" s="11">
        <f t="shared" si="0"/>
        <v>2.5233976689340794</v>
      </c>
      <c r="F25" s="12">
        <v>103199.28155183108</v>
      </c>
    </row>
    <row r="26" spans="1:6" ht="16.899999999999999" customHeight="1" x14ac:dyDescent="0.25">
      <c r="A26" s="5" t="s">
        <v>24</v>
      </c>
      <c r="B26" s="10">
        <v>17822.259608886401</v>
      </c>
      <c r="C26" s="11">
        <v>17812.259608886394</v>
      </c>
      <c r="D26" s="11">
        <v>129523.50522993838</v>
      </c>
      <c r="E26" s="11">
        <f t="shared" si="0"/>
        <v>7.2675131028478761</v>
      </c>
      <c r="F26" s="12">
        <v>82798.145266489591</v>
      </c>
    </row>
    <row r="27" spans="1:6" ht="16.899999999999999" customHeight="1" x14ac:dyDescent="0.25">
      <c r="A27" s="5" t="s">
        <v>25</v>
      </c>
      <c r="B27" s="10">
        <v>473.22222222222223</v>
      </c>
      <c r="C27" s="11">
        <v>473.22222222222223</v>
      </c>
      <c r="D27" s="11">
        <v>3410.6944444444443</v>
      </c>
      <c r="E27" s="11">
        <f t="shared" si="0"/>
        <v>7.2073843625264145</v>
      </c>
      <c r="F27" s="12">
        <v>3260.6944444444443</v>
      </c>
    </row>
    <row r="28" spans="1:6" ht="16.899999999999999" customHeight="1" x14ac:dyDescent="0.25">
      <c r="A28" s="5" t="s">
        <v>26</v>
      </c>
      <c r="B28" s="10">
        <v>259</v>
      </c>
      <c r="C28" s="11">
        <v>259</v>
      </c>
      <c r="D28" s="11">
        <v>2016</v>
      </c>
      <c r="E28" s="11">
        <f t="shared" si="0"/>
        <v>7.7837837837837842</v>
      </c>
      <c r="F28" s="12">
        <v>1560</v>
      </c>
    </row>
    <row r="29" spans="1:6" ht="16.899999999999999" customHeight="1" x14ac:dyDescent="0.25">
      <c r="A29" s="6" t="s">
        <v>27</v>
      </c>
      <c r="B29" s="14">
        <v>155.5</v>
      </c>
      <c r="C29" s="15">
        <v>155.5</v>
      </c>
      <c r="D29" s="15">
        <v>1209</v>
      </c>
      <c r="E29" s="11">
        <f t="shared" si="0"/>
        <v>7.77491961414791</v>
      </c>
      <c r="F29" s="16">
        <v>1202</v>
      </c>
    </row>
    <row r="30" spans="1:6" ht="13.15" customHeight="1" x14ac:dyDescent="0.25">
      <c r="A30" s="149"/>
      <c r="B30" s="149"/>
      <c r="C30" s="149"/>
      <c r="D30" s="149"/>
      <c r="E30" s="149"/>
      <c r="F30" s="150"/>
    </row>
    <row r="31" spans="1:6" x14ac:dyDescent="0.25">
      <c r="A31" t="s">
        <v>74</v>
      </c>
    </row>
  </sheetData>
  <mergeCells count="2">
    <mergeCell ref="A30:F30"/>
    <mergeCell ref="A1:F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0"/>
  <sheetViews>
    <sheetView zoomScale="80" zoomScaleNormal="80" workbookViewId="0">
      <selection sqref="A1:G1"/>
    </sheetView>
  </sheetViews>
  <sheetFormatPr defaultColWidth="8.85546875" defaultRowHeight="15" x14ac:dyDescent="0.25"/>
  <cols>
    <col min="1" max="1" width="22.7109375" style="17" customWidth="1"/>
    <col min="2" max="2" width="13.85546875" style="17" customWidth="1"/>
    <col min="3" max="5" width="13.7109375" style="17" customWidth="1"/>
    <col min="6" max="6" width="12.42578125" style="17" customWidth="1"/>
    <col min="7" max="7" width="13.7109375" style="17" customWidth="1"/>
    <col min="8" max="8" width="8.85546875" style="17"/>
    <col min="9" max="10" width="10.85546875" style="17" bestFit="1" customWidth="1"/>
    <col min="11" max="16384" width="8.85546875" style="17"/>
  </cols>
  <sheetData>
    <row r="1" spans="1:10" ht="36" customHeight="1" x14ac:dyDescent="0.25">
      <c r="A1" s="157" t="s">
        <v>76</v>
      </c>
      <c r="B1" s="157"/>
      <c r="C1" s="157"/>
      <c r="D1" s="157"/>
      <c r="E1" s="157"/>
      <c r="F1" s="157"/>
      <c r="G1" s="157"/>
    </row>
    <row r="2" spans="1:10" s="101" customFormat="1" ht="27" customHeight="1" x14ac:dyDescent="0.25">
      <c r="A2" s="113" t="s">
        <v>4</v>
      </c>
      <c r="B2" s="114" t="s">
        <v>34</v>
      </c>
      <c r="C2" s="98" t="s">
        <v>0</v>
      </c>
      <c r="D2" s="99" t="s">
        <v>1</v>
      </c>
      <c r="E2" s="99" t="s">
        <v>68</v>
      </c>
      <c r="F2" s="99" t="s">
        <v>2</v>
      </c>
      <c r="G2" s="100" t="s">
        <v>3</v>
      </c>
    </row>
    <row r="3" spans="1:10" ht="16.899999999999999" customHeight="1" x14ac:dyDescent="0.25">
      <c r="A3" s="156" t="s">
        <v>5</v>
      </c>
      <c r="B3" s="43" t="s">
        <v>33</v>
      </c>
      <c r="C3" s="42">
        <v>319871.07876606658</v>
      </c>
      <c r="D3" s="41">
        <v>272660.90754740179</v>
      </c>
      <c r="E3" s="41">
        <v>680085.5043113702</v>
      </c>
      <c r="F3" s="41">
        <f t="shared" ref="F3:F66" si="0">IFERROR((E3/C3),"")</f>
        <v>2.126123771285811</v>
      </c>
      <c r="G3" s="40">
        <v>378411.39822422568</v>
      </c>
      <c r="I3" s="144"/>
      <c r="J3" s="145" t="s">
        <v>86</v>
      </c>
    </row>
    <row r="4" spans="1:10" ht="16.899999999999999" customHeight="1" x14ac:dyDescent="0.25">
      <c r="A4" s="152"/>
      <c r="B4" s="38" t="s">
        <v>37</v>
      </c>
      <c r="C4" s="37">
        <v>212012.80774341751</v>
      </c>
      <c r="D4" s="36">
        <v>193226.31655800145</v>
      </c>
      <c r="E4" s="36">
        <v>522138.98336835578</v>
      </c>
      <c r="F4" s="36">
        <f t="shared" si="0"/>
        <v>2.4627709473111628</v>
      </c>
      <c r="G4" s="35">
        <v>338643.09194285731</v>
      </c>
      <c r="J4" s="144"/>
    </row>
    <row r="5" spans="1:10" ht="16.899999999999999" customHeight="1" x14ac:dyDescent="0.25">
      <c r="A5" s="152"/>
      <c r="B5" s="38" t="s">
        <v>32</v>
      </c>
      <c r="C5" s="37">
        <v>366170.61793055508</v>
      </c>
      <c r="D5" s="36">
        <v>298703.77931291092</v>
      </c>
      <c r="E5" s="36">
        <v>535743.18067283917</v>
      </c>
      <c r="F5" s="36">
        <f t="shared" si="0"/>
        <v>1.4630971313335792</v>
      </c>
      <c r="G5" s="35">
        <v>192466.21648188058</v>
      </c>
    </row>
    <row r="6" spans="1:10" ht="16.899999999999999" customHeight="1" x14ac:dyDescent="0.25">
      <c r="A6" s="152"/>
      <c r="B6" s="38" t="s">
        <v>42</v>
      </c>
      <c r="C6" s="37">
        <v>99690.053144049481</v>
      </c>
      <c r="D6" s="36">
        <v>79339.39420848951</v>
      </c>
      <c r="E6" s="36">
        <v>188340.98066721013</v>
      </c>
      <c r="F6" s="36">
        <f t="shared" si="0"/>
        <v>1.8892655257697817</v>
      </c>
      <c r="G6" s="35">
        <v>113218.0079255109</v>
      </c>
    </row>
    <row r="7" spans="1:10" ht="16.899999999999999" customHeight="1" x14ac:dyDescent="0.25">
      <c r="A7" s="152"/>
      <c r="B7" s="38" t="s">
        <v>36</v>
      </c>
      <c r="C7" s="37">
        <v>80493.278141231262</v>
      </c>
      <c r="D7" s="36">
        <v>61733.529474784526</v>
      </c>
      <c r="E7" s="36">
        <v>126204.58090854999</v>
      </c>
      <c r="F7" s="36">
        <f t="shared" si="0"/>
        <v>1.5678896899578987</v>
      </c>
      <c r="G7" s="35">
        <v>48024.00454673377</v>
      </c>
    </row>
    <row r="8" spans="1:10" ht="16.899999999999999" customHeight="1" x14ac:dyDescent="0.25">
      <c r="A8" s="152"/>
      <c r="B8" s="38" t="s">
        <v>38</v>
      </c>
      <c r="C8" s="37">
        <v>125276.17439226183</v>
      </c>
      <c r="D8" s="36">
        <v>112651.64073842498</v>
      </c>
      <c r="E8" s="36">
        <v>296291.4741625106</v>
      </c>
      <c r="F8" s="36">
        <f t="shared" si="0"/>
        <v>2.3651063388539439</v>
      </c>
      <c r="G8" s="35">
        <v>199572.30110493078</v>
      </c>
    </row>
    <row r="9" spans="1:10" ht="16.899999999999999" customHeight="1" x14ac:dyDescent="0.25">
      <c r="A9" s="152"/>
      <c r="B9" s="38" t="s">
        <v>41</v>
      </c>
      <c r="C9" s="37">
        <v>169060.33717172267</v>
      </c>
      <c r="D9" s="36">
        <v>151987.88039109341</v>
      </c>
      <c r="E9" s="36">
        <v>447973.92167437682</v>
      </c>
      <c r="F9" s="36">
        <f t="shared" si="0"/>
        <v>2.6497872248968029</v>
      </c>
      <c r="G9" s="35">
        <v>299532.15018604702</v>
      </c>
    </row>
    <row r="10" spans="1:10" ht="16.899999999999999" customHeight="1" x14ac:dyDescent="0.25">
      <c r="A10" s="152"/>
      <c r="B10" s="38" t="s">
        <v>40</v>
      </c>
      <c r="C10" s="37">
        <v>147086.24129914684</v>
      </c>
      <c r="D10" s="36">
        <v>123599.01569974083</v>
      </c>
      <c r="E10" s="36">
        <v>310595.08013222774</v>
      </c>
      <c r="F10" s="36">
        <f t="shared" si="0"/>
        <v>2.1116528465808946</v>
      </c>
      <c r="G10" s="35">
        <v>189689.31502776689</v>
      </c>
    </row>
    <row r="11" spans="1:10" ht="16.899999999999999" customHeight="1" x14ac:dyDescent="0.25">
      <c r="A11" s="152"/>
      <c r="B11" s="38" t="s">
        <v>35</v>
      </c>
      <c r="C11" s="37">
        <v>473613.69897443324</v>
      </c>
      <c r="D11" s="36">
        <v>280587.62551829673</v>
      </c>
      <c r="E11" s="36">
        <v>454306.11295867537</v>
      </c>
      <c r="F11" s="36">
        <f t="shared" si="0"/>
        <v>0.95923347222099642</v>
      </c>
      <c r="G11" s="35">
        <v>157647.85863543069</v>
      </c>
    </row>
    <row r="12" spans="1:10" ht="16.899999999999999" customHeight="1" x14ac:dyDescent="0.25">
      <c r="A12" s="152"/>
      <c r="B12" s="38" t="s">
        <v>39</v>
      </c>
      <c r="C12" s="37">
        <v>178994.00069741317</v>
      </c>
      <c r="D12" s="36">
        <v>116307.28739454152</v>
      </c>
      <c r="E12" s="36">
        <v>93965.773774498433</v>
      </c>
      <c r="F12" s="36">
        <f t="shared" si="0"/>
        <v>0.52496605142284214</v>
      </c>
      <c r="G12" s="35">
        <v>27544.568404485512</v>
      </c>
    </row>
    <row r="13" spans="1:10" ht="16.899999999999999" customHeight="1" x14ac:dyDescent="0.25">
      <c r="A13" s="152"/>
      <c r="B13" s="38" t="s">
        <v>28</v>
      </c>
      <c r="C13" s="37">
        <v>2172268.2882602978</v>
      </c>
      <c r="D13" s="36">
        <v>1690797.3768436862</v>
      </c>
      <c r="E13" s="36">
        <v>3655645.5926306159</v>
      </c>
      <c r="F13" s="36">
        <f t="shared" si="0"/>
        <v>1.6828702110080098</v>
      </c>
      <c r="G13" s="35">
        <v>1944748.9124798705</v>
      </c>
    </row>
    <row r="14" spans="1:10" ht="16.899999999999999" customHeight="1" x14ac:dyDescent="0.25">
      <c r="A14" s="152" t="s">
        <v>6</v>
      </c>
      <c r="B14" s="38" t="s">
        <v>33</v>
      </c>
      <c r="C14" s="37">
        <v>11918.176473177946</v>
      </c>
      <c r="D14" s="36">
        <v>11811.609210508705</v>
      </c>
      <c r="E14" s="36">
        <v>57403.486641719064</v>
      </c>
      <c r="F14" s="36">
        <f t="shared" si="0"/>
        <v>4.816465570123631</v>
      </c>
      <c r="G14" s="35">
        <v>51887.993177666765</v>
      </c>
    </row>
    <row r="15" spans="1:10" ht="16.899999999999999" customHeight="1" x14ac:dyDescent="0.25">
      <c r="A15" s="152"/>
      <c r="B15" s="38" t="s">
        <v>37</v>
      </c>
      <c r="C15" s="37">
        <v>962.48353898193295</v>
      </c>
      <c r="D15" s="36">
        <v>960.48353898193318</v>
      </c>
      <c r="E15" s="36">
        <v>2586.8880931056306</v>
      </c>
      <c r="F15" s="36">
        <f t="shared" si="0"/>
        <v>2.6877219072670187</v>
      </c>
      <c r="G15" s="35">
        <v>216.98809310563075</v>
      </c>
    </row>
    <row r="16" spans="1:10" ht="16.899999999999999" customHeight="1" x14ac:dyDescent="0.25">
      <c r="A16" s="152"/>
      <c r="B16" s="38" t="s">
        <v>32</v>
      </c>
      <c r="C16" s="37">
        <v>1222.0888726668252</v>
      </c>
      <c r="D16" s="36">
        <v>930.6725633239688</v>
      </c>
      <c r="E16" s="36">
        <v>1325.9300487955084</v>
      </c>
      <c r="F16" s="36">
        <f t="shared" si="0"/>
        <v>1.0849702328948323</v>
      </c>
      <c r="G16" s="35">
        <v>1325.9300487955084</v>
      </c>
    </row>
    <row r="17" spans="1:7" ht="16.899999999999999" customHeight="1" x14ac:dyDescent="0.25">
      <c r="A17" s="152"/>
      <c r="B17" s="38" t="s">
        <v>42</v>
      </c>
      <c r="C17" s="37">
        <v>802.21892959691684</v>
      </c>
      <c r="D17" s="36">
        <v>790.01511996196223</v>
      </c>
      <c r="E17" s="36">
        <v>3979.3047934582937</v>
      </c>
      <c r="F17" s="36">
        <f t="shared" si="0"/>
        <v>4.9603725948697521</v>
      </c>
      <c r="G17" s="35">
        <v>3978.0457309582935</v>
      </c>
    </row>
    <row r="18" spans="1:7" ht="16.899999999999999" customHeight="1" x14ac:dyDescent="0.25">
      <c r="A18" s="152"/>
      <c r="B18" s="38" t="s">
        <v>36</v>
      </c>
      <c r="C18" s="37">
        <v>2576.5438742590386</v>
      </c>
      <c r="D18" s="36">
        <v>2576.5438742590386</v>
      </c>
      <c r="E18" s="36">
        <v>7838.4639447784803</v>
      </c>
      <c r="F18" s="36">
        <f t="shared" si="0"/>
        <v>3.0422396540919228</v>
      </c>
      <c r="G18" s="35">
        <v>6742.4306114451465</v>
      </c>
    </row>
    <row r="19" spans="1:7" ht="16.899999999999999" customHeight="1" x14ac:dyDescent="0.25">
      <c r="A19" s="152"/>
      <c r="B19" s="38" t="s">
        <v>38</v>
      </c>
      <c r="C19" s="37">
        <v>351.51769661914796</v>
      </c>
      <c r="D19" s="36">
        <v>349.29220083123704</v>
      </c>
      <c r="E19" s="36">
        <v>1778.2640138043532</v>
      </c>
      <c r="F19" s="36">
        <f t="shared" si="0"/>
        <v>5.0588178942553048</v>
      </c>
      <c r="G19" s="35">
        <v>1128.2640138043532</v>
      </c>
    </row>
    <row r="20" spans="1:7" ht="16.899999999999999" customHeight="1" x14ac:dyDescent="0.25">
      <c r="A20" s="152"/>
      <c r="B20" s="38" t="s">
        <v>41</v>
      </c>
      <c r="C20" s="37">
        <v>6.1256602502137953</v>
      </c>
      <c r="D20" s="36">
        <v>0</v>
      </c>
      <c r="E20" s="36">
        <v>0</v>
      </c>
      <c r="F20" s="36">
        <f t="shared" si="0"/>
        <v>0</v>
      </c>
      <c r="G20" s="35">
        <v>0</v>
      </c>
    </row>
    <row r="21" spans="1:7" ht="16.899999999999999" customHeight="1" x14ac:dyDescent="0.25">
      <c r="A21" s="152"/>
      <c r="B21" s="38" t="s">
        <v>40</v>
      </c>
      <c r="C21" s="37">
        <v>3260.6610446996237</v>
      </c>
      <c r="D21" s="36">
        <v>2765.2895670488806</v>
      </c>
      <c r="E21" s="36">
        <v>4096.4507856832533</v>
      </c>
      <c r="F21" s="36">
        <f t="shared" si="0"/>
        <v>1.2563252449506366</v>
      </c>
      <c r="G21" s="35">
        <v>4096.4507856832533</v>
      </c>
    </row>
    <row r="22" spans="1:7" ht="16.899999999999999" customHeight="1" x14ac:dyDescent="0.25">
      <c r="A22" s="152"/>
      <c r="B22" s="38" t="s">
        <v>35</v>
      </c>
      <c r="C22" s="37">
        <v>3931.0226747995257</v>
      </c>
      <c r="D22" s="36">
        <v>3385.0097991793</v>
      </c>
      <c r="E22" s="36">
        <v>13637.000543599152</v>
      </c>
      <c r="F22" s="36">
        <f t="shared" si="0"/>
        <v>3.469071962118512</v>
      </c>
      <c r="G22" s="35">
        <v>10016.732484631095</v>
      </c>
    </row>
    <row r="23" spans="1:7" ht="16.899999999999999" customHeight="1" x14ac:dyDescent="0.25">
      <c r="A23" s="152"/>
      <c r="B23" s="38" t="s">
        <v>39</v>
      </c>
      <c r="C23" s="37">
        <v>110.69080877277068</v>
      </c>
      <c r="D23" s="36">
        <v>107.92614589905332</v>
      </c>
      <c r="E23" s="36">
        <v>60.584121881162666</v>
      </c>
      <c r="F23" s="36">
        <f t="shared" si="0"/>
        <v>0.54732748412319865</v>
      </c>
      <c r="G23" s="35">
        <v>60.584121881162666</v>
      </c>
    </row>
    <row r="24" spans="1:7" ht="16.899999999999999" customHeight="1" x14ac:dyDescent="0.25">
      <c r="A24" s="152"/>
      <c r="B24" s="38" t="s">
        <v>28</v>
      </c>
      <c r="C24" s="37">
        <v>25141.529573823944</v>
      </c>
      <c r="D24" s="36">
        <v>23676.842019994081</v>
      </c>
      <c r="E24" s="36">
        <v>92706.372986824907</v>
      </c>
      <c r="F24" s="36">
        <f t="shared" si="0"/>
        <v>3.6873799867509245</v>
      </c>
      <c r="G24" s="35">
        <v>79453.419067971234</v>
      </c>
    </row>
    <row r="25" spans="1:7" ht="16.899999999999999" customHeight="1" x14ac:dyDescent="0.25">
      <c r="A25" s="152" t="s">
        <v>7</v>
      </c>
      <c r="B25" s="38" t="s">
        <v>33</v>
      </c>
      <c r="C25" s="37">
        <v>2799.9313725490192</v>
      </c>
      <c r="D25" s="36">
        <v>2799.9313725490192</v>
      </c>
      <c r="E25" s="36">
        <v>42973.23529411765</v>
      </c>
      <c r="F25" s="36">
        <f t="shared" si="0"/>
        <v>15.34796020910877</v>
      </c>
      <c r="G25" s="35">
        <v>2098.3529411764707</v>
      </c>
    </row>
    <row r="26" spans="1:7" ht="16.899999999999999" customHeight="1" x14ac:dyDescent="0.25">
      <c r="A26" s="152"/>
      <c r="B26" s="38" t="s">
        <v>37</v>
      </c>
      <c r="C26" s="37">
        <v>352</v>
      </c>
      <c r="D26" s="36">
        <v>352</v>
      </c>
      <c r="E26" s="36">
        <v>14013</v>
      </c>
      <c r="F26" s="36">
        <f t="shared" si="0"/>
        <v>39.809659090909093</v>
      </c>
      <c r="G26" s="39"/>
    </row>
    <row r="27" spans="1:7" ht="16.899999999999999" customHeight="1" x14ac:dyDescent="0.25">
      <c r="A27" s="152"/>
      <c r="B27" s="38" t="s">
        <v>36</v>
      </c>
      <c r="C27" s="37">
        <v>504.04999999999995</v>
      </c>
      <c r="D27" s="36">
        <v>454.05000000000007</v>
      </c>
      <c r="E27" s="36">
        <v>3170.5</v>
      </c>
      <c r="F27" s="36">
        <f t="shared" si="0"/>
        <v>6.2900505902192245</v>
      </c>
      <c r="G27" s="35">
        <v>1568</v>
      </c>
    </row>
    <row r="28" spans="1:7" ht="16.899999999999999" customHeight="1" x14ac:dyDescent="0.25">
      <c r="A28" s="152"/>
      <c r="B28" s="38" t="s">
        <v>38</v>
      </c>
      <c r="C28" s="37">
        <v>370</v>
      </c>
      <c r="D28" s="36">
        <v>370</v>
      </c>
      <c r="E28" s="36">
        <v>1480</v>
      </c>
      <c r="F28" s="36">
        <f t="shared" si="0"/>
        <v>4</v>
      </c>
      <c r="G28" s="39"/>
    </row>
    <row r="29" spans="1:7" ht="16.899999999999999" customHeight="1" x14ac:dyDescent="0.25">
      <c r="A29" s="152"/>
      <c r="B29" s="38" t="s">
        <v>35</v>
      </c>
      <c r="C29" s="37">
        <v>455.42570600345095</v>
      </c>
      <c r="D29" s="36">
        <v>453.35297873072375</v>
      </c>
      <c r="E29" s="36">
        <v>12441.440147094236</v>
      </c>
      <c r="F29" s="36">
        <f t="shared" si="0"/>
        <v>27.31826504979928</v>
      </c>
      <c r="G29" s="35">
        <v>1.5945945945945945</v>
      </c>
    </row>
    <row r="30" spans="1:7" ht="16.899999999999999" customHeight="1" x14ac:dyDescent="0.25">
      <c r="A30" s="152"/>
      <c r="B30" s="38" t="s">
        <v>28</v>
      </c>
      <c r="C30" s="37">
        <v>4481.40707855247</v>
      </c>
      <c r="D30" s="36">
        <v>4429.3343512797437</v>
      </c>
      <c r="E30" s="36">
        <v>74078.175441211904</v>
      </c>
      <c r="F30" s="36">
        <f t="shared" si="0"/>
        <v>16.530115238970822</v>
      </c>
      <c r="G30" s="35">
        <v>3667.9475357710648</v>
      </c>
    </row>
    <row r="31" spans="1:7" ht="16.899999999999999" customHeight="1" x14ac:dyDescent="0.25">
      <c r="A31" s="152" t="s">
        <v>8</v>
      </c>
      <c r="B31" s="38" t="s">
        <v>33</v>
      </c>
      <c r="C31" s="37">
        <v>222.6260888907824</v>
      </c>
      <c r="D31" s="36">
        <v>204.70177206765632</v>
      </c>
      <c r="E31" s="36">
        <v>3529.4990220893915</v>
      </c>
      <c r="F31" s="36">
        <f t="shared" si="0"/>
        <v>15.853932662047169</v>
      </c>
      <c r="G31" s="35">
        <v>3529.1756420893917</v>
      </c>
    </row>
    <row r="32" spans="1:7" ht="16.899999999999999" customHeight="1" x14ac:dyDescent="0.25">
      <c r="A32" s="152"/>
      <c r="B32" s="38" t="s">
        <v>37</v>
      </c>
      <c r="C32" s="37">
        <v>82.48428520162814</v>
      </c>
      <c r="D32" s="36">
        <v>70.985295502605084</v>
      </c>
      <c r="E32" s="36">
        <v>325.85623525372824</v>
      </c>
      <c r="F32" s="36">
        <f t="shared" si="0"/>
        <v>3.9505250540413996</v>
      </c>
      <c r="G32" s="35">
        <v>323.30029525372828</v>
      </c>
    </row>
    <row r="33" spans="1:7" ht="16.899999999999999" customHeight="1" x14ac:dyDescent="0.25">
      <c r="A33" s="152"/>
      <c r="B33" s="38" t="s">
        <v>32</v>
      </c>
      <c r="C33" s="37">
        <v>83.740718489837207</v>
      </c>
      <c r="D33" s="36">
        <v>83.55588411051427</v>
      </c>
      <c r="E33" s="36">
        <v>260.18747533398368</v>
      </c>
      <c r="F33" s="36">
        <f t="shared" si="0"/>
        <v>3.107060460265338</v>
      </c>
      <c r="G33" s="35">
        <v>260.18747533398368</v>
      </c>
    </row>
    <row r="34" spans="1:7" ht="16.899999999999999" customHeight="1" x14ac:dyDescent="0.25">
      <c r="A34" s="152"/>
      <c r="B34" s="38" t="s">
        <v>42</v>
      </c>
      <c r="C34" s="37">
        <v>23.562071081933556</v>
      </c>
      <c r="D34" s="36">
        <v>5.9721454650177348</v>
      </c>
      <c r="E34" s="36">
        <v>32.411696870385974</v>
      </c>
      <c r="F34" s="36">
        <f t="shared" si="0"/>
        <v>1.3755877723006258</v>
      </c>
      <c r="G34" s="35">
        <v>32.411696870385974</v>
      </c>
    </row>
    <row r="35" spans="1:7" ht="16.899999999999999" customHeight="1" x14ac:dyDescent="0.25">
      <c r="A35" s="152"/>
      <c r="B35" s="38" t="s">
        <v>36</v>
      </c>
      <c r="C35" s="37">
        <v>234.96189192236906</v>
      </c>
      <c r="D35" s="36">
        <v>215.84429254230579</v>
      </c>
      <c r="E35" s="36">
        <v>605.79607804685361</v>
      </c>
      <c r="F35" s="36">
        <f t="shared" si="0"/>
        <v>2.578273749374675</v>
      </c>
      <c r="G35" s="35">
        <v>598.71667804685364</v>
      </c>
    </row>
    <row r="36" spans="1:7" ht="16.899999999999999" customHeight="1" x14ac:dyDescent="0.25">
      <c r="A36" s="152"/>
      <c r="B36" s="38" t="s">
        <v>38</v>
      </c>
      <c r="C36" s="37">
        <v>197.18753217071807</v>
      </c>
      <c r="D36" s="36">
        <v>197.18753217071807</v>
      </c>
      <c r="E36" s="36">
        <v>1628.7026048877897</v>
      </c>
      <c r="F36" s="36">
        <f t="shared" si="0"/>
        <v>8.2596632097292844</v>
      </c>
      <c r="G36" s="35">
        <v>210.02260488778941</v>
      </c>
    </row>
    <row r="37" spans="1:7" ht="16.899999999999999" customHeight="1" x14ac:dyDescent="0.25">
      <c r="A37" s="152"/>
      <c r="B37" s="38" t="s">
        <v>41</v>
      </c>
      <c r="C37" s="37">
        <v>10.429392295805389</v>
      </c>
      <c r="D37" s="36">
        <v>10.429392295805389</v>
      </c>
      <c r="E37" s="36">
        <v>24.611279939641555</v>
      </c>
      <c r="F37" s="36">
        <f t="shared" si="0"/>
        <v>2.3597999999999999</v>
      </c>
      <c r="G37" s="35">
        <v>24.611279939641555</v>
      </c>
    </row>
    <row r="38" spans="1:7" ht="16.899999999999999" customHeight="1" x14ac:dyDescent="0.25">
      <c r="A38" s="152"/>
      <c r="B38" s="38" t="s">
        <v>40</v>
      </c>
      <c r="C38" s="37">
        <v>217.24674452066023</v>
      </c>
      <c r="D38" s="36">
        <v>217.24674452066023</v>
      </c>
      <c r="E38" s="36">
        <v>170.88628923995131</v>
      </c>
      <c r="F38" s="36">
        <f t="shared" si="0"/>
        <v>0.78659999999999985</v>
      </c>
      <c r="G38" s="35">
        <v>170.88628923995131</v>
      </c>
    </row>
    <row r="39" spans="1:7" ht="16.899999999999999" customHeight="1" x14ac:dyDescent="0.25">
      <c r="A39" s="152"/>
      <c r="B39" s="38" t="s">
        <v>35</v>
      </c>
      <c r="C39" s="37">
        <v>727.75412086059771</v>
      </c>
      <c r="D39" s="36">
        <v>230.56391344927405</v>
      </c>
      <c r="E39" s="36">
        <v>1057.6581332705396</v>
      </c>
      <c r="F39" s="36">
        <f t="shared" si="0"/>
        <v>1.4533179585707017</v>
      </c>
      <c r="G39" s="35">
        <v>1017.9608557474276</v>
      </c>
    </row>
    <row r="40" spans="1:7" ht="16.899999999999999" customHeight="1" x14ac:dyDescent="0.25">
      <c r="A40" s="152"/>
      <c r="B40" s="38" t="s">
        <v>39</v>
      </c>
      <c r="C40" s="37">
        <v>185.57117043298388</v>
      </c>
      <c r="D40" s="36">
        <v>38.163797485209031</v>
      </c>
      <c r="E40" s="36">
        <v>120.07857240746169</v>
      </c>
      <c r="F40" s="36">
        <f t="shared" si="0"/>
        <v>0.64707557821232897</v>
      </c>
      <c r="G40" s="35">
        <v>120.07857240746169</v>
      </c>
    </row>
    <row r="41" spans="1:7" ht="16.899999999999999" customHeight="1" x14ac:dyDescent="0.25">
      <c r="A41" s="152"/>
      <c r="B41" s="38" t="s">
        <v>28</v>
      </c>
      <c r="C41" s="37">
        <v>1985.5640158673143</v>
      </c>
      <c r="D41" s="36">
        <v>1274.650769609766</v>
      </c>
      <c r="E41" s="36">
        <v>7755.6873873397244</v>
      </c>
      <c r="F41" s="36">
        <f t="shared" si="0"/>
        <v>3.9060374409293281</v>
      </c>
      <c r="G41" s="35">
        <v>6287.3513898166129</v>
      </c>
    </row>
    <row r="42" spans="1:7" ht="16.899999999999999" customHeight="1" x14ac:dyDescent="0.25">
      <c r="A42" s="152" t="s">
        <v>9</v>
      </c>
      <c r="B42" s="38" t="s">
        <v>33</v>
      </c>
      <c r="C42" s="37">
        <v>11026.054555782657</v>
      </c>
      <c r="D42" s="36">
        <v>10742.724426573415</v>
      </c>
      <c r="E42" s="36">
        <v>6107.7854997504082</v>
      </c>
      <c r="F42" s="36">
        <f t="shared" si="0"/>
        <v>0.55394116443466679</v>
      </c>
      <c r="G42" s="35">
        <v>2211.1917579166429</v>
      </c>
    </row>
    <row r="43" spans="1:7" ht="16.899999999999999" customHeight="1" x14ac:dyDescent="0.25">
      <c r="A43" s="152"/>
      <c r="B43" s="38" t="s">
        <v>37</v>
      </c>
      <c r="C43" s="37">
        <v>917.21817378761727</v>
      </c>
      <c r="D43" s="36">
        <v>917.21817378761727</v>
      </c>
      <c r="E43" s="36">
        <v>441.71629846482983</v>
      </c>
      <c r="F43" s="36">
        <f t="shared" si="0"/>
        <v>0.48158258426212741</v>
      </c>
      <c r="G43" s="35">
        <v>82.141314422145655</v>
      </c>
    </row>
    <row r="44" spans="1:7" ht="16.899999999999999" customHeight="1" x14ac:dyDescent="0.25">
      <c r="A44" s="152"/>
      <c r="B44" s="38" t="s">
        <v>32</v>
      </c>
      <c r="C44" s="37">
        <v>227.05453523503087</v>
      </c>
      <c r="D44" s="36">
        <v>225.42276386675991</v>
      </c>
      <c r="E44" s="36">
        <v>97.174127106856147</v>
      </c>
      <c r="F44" s="36">
        <f t="shared" si="0"/>
        <v>0.42797703646953511</v>
      </c>
      <c r="G44" s="35">
        <v>35.0269553815289</v>
      </c>
    </row>
    <row r="45" spans="1:7" ht="16.899999999999999" customHeight="1" x14ac:dyDescent="0.25">
      <c r="A45" s="152"/>
      <c r="B45" s="38" t="s">
        <v>42</v>
      </c>
      <c r="C45" s="37">
        <v>72.272510393209686</v>
      </c>
      <c r="D45" s="36">
        <v>34.410386112996775</v>
      </c>
      <c r="E45" s="36">
        <v>12.663022089582814</v>
      </c>
      <c r="F45" s="36">
        <f t="shared" si="0"/>
        <v>0.17521215218189737</v>
      </c>
      <c r="G45" s="35">
        <v>0</v>
      </c>
    </row>
    <row r="46" spans="1:7" ht="16.899999999999999" customHeight="1" x14ac:dyDescent="0.25">
      <c r="A46" s="152"/>
      <c r="B46" s="38" t="s">
        <v>36</v>
      </c>
      <c r="C46" s="37">
        <v>367.6198917086416</v>
      </c>
      <c r="D46" s="36">
        <v>367.6198917086416</v>
      </c>
      <c r="E46" s="36">
        <v>430.35609928605595</v>
      </c>
      <c r="F46" s="36">
        <f t="shared" si="0"/>
        <v>1.1706550950924499</v>
      </c>
      <c r="G46" s="35">
        <v>584.94838773583649</v>
      </c>
    </row>
    <row r="47" spans="1:7" ht="16.899999999999999" customHeight="1" x14ac:dyDescent="0.25">
      <c r="A47" s="152"/>
      <c r="B47" s="38" t="s">
        <v>38</v>
      </c>
      <c r="C47" s="37">
        <v>584.55583750838582</v>
      </c>
      <c r="D47" s="36">
        <v>551.29187852691098</v>
      </c>
      <c r="E47" s="36">
        <v>257.40584471111555</v>
      </c>
      <c r="F47" s="36">
        <f t="shared" si="0"/>
        <v>0.44034432332124801</v>
      </c>
      <c r="G47" s="35">
        <v>323.80576591707586</v>
      </c>
    </row>
    <row r="48" spans="1:7" ht="16.899999999999999" customHeight="1" x14ac:dyDescent="0.25">
      <c r="A48" s="152"/>
      <c r="B48" s="38" t="s">
        <v>41</v>
      </c>
      <c r="C48" s="37">
        <v>77.074632271606291</v>
      </c>
      <c r="D48" s="36">
        <v>77.074632271606291</v>
      </c>
      <c r="E48" s="36">
        <v>57.95137415876745</v>
      </c>
      <c r="F48" s="36">
        <f t="shared" si="0"/>
        <v>0.75188648263089142</v>
      </c>
      <c r="G48" s="35">
        <v>42.057533768345337</v>
      </c>
    </row>
    <row r="49" spans="1:7" ht="16.899999999999999" customHeight="1" x14ac:dyDescent="0.25">
      <c r="A49" s="152"/>
      <c r="B49" s="38" t="s">
        <v>40</v>
      </c>
      <c r="C49" s="37">
        <v>90.64502478277285</v>
      </c>
      <c r="D49" s="36">
        <v>81.58831172562148</v>
      </c>
      <c r="E49" s="36">
        <v>53.92666907673803</v>
      </c>
      <c r="F49" s="36">
        <f t="shared" si="0"/>
        <v>0.59492144445843687</v>
      </c>
      <c r="G49" s="35">
        <v>14.636469037611562</v>
      </c>
    </row>
    <row r="50" spans="1:7" ht="16.899999999999999" customHeight="1" x14ac:dyDescent="0.25">
      <c r="A50" s="152"/>
      <c r="B50" s="38" t="s">
        <v>35</v>
      </c>
      <c r="C50" s="37">
        <v>31918.60987677129</v>
      </c>
      <c r="D50" s="36">
        <v>9699.5237563755181</v>
      </c>
      <c r="E50" s="36">
        <v>4985.0472173458475</v>
      </c>
      <c r="F50" s="36">
        <f t="shared" si="0"/>
        <v>0.15617996011078497</v>
      </c>
      <c r="G50" s="35">
        <v>2596.4694417419605</v>
      </c>
    </row>
    <row r="51" spans="1:7" ht="16.899999999999999" customHeight="1" x14ac:dyDescent="0.25">
      <c r="A51" s="152"/>
      <c r="B51" s="38" t="s">
        <v>39</v>
      </c>
      <c r="C51" s="37">
        <v>9610.0794233507713</v>
      </c>
      <c r="D51" s="36">
        <v>5062.2197319705028</v>
      </c>
      <c r="E51" s="36">
        <v>1350.7760719824328</v>
      </c>
      <c r="F51" s="36">
        <f t="shared" si="0"/>
        <v>0.1405582630982517</v>
      </c>
      <c r="G51" s="35">
        <v>158.23880577243736</v>
      </c>
    </row>
    <row r="52" spans="1:7" ht="16.899999999999999" customHeight="1" x14ac:dyDescent="0.25">
      <c r="A52" s="152"/>
      <c r="B52" s="38" t="s">
        <v>28</v>
      </c>
      <c r="C52" s="37">
        <v>54891.184461591991</v>
      </c>
      <c r="D52" s="36">
        <v>27759.093952919589</v>
      </c>
      <c r="E52" s="36">
        <v>13794.802223972634</v>
      </c>
      <c r="F52" s="36">
        <f t="shared" si="0"/>
        <v>0.2513117973182929</v>
      </c>
      <c r="G52" s="35">
        <v>6048.5164316935843</v>
      </c>
    </row>
    <row r="53" spans="1:7" ht="16.899999999999999" customHeight="1" x14ac:dyDescent="0.25">
      <c r="A53" s="152" t="s">
        <v>10</v>
      </c>
      <c r="B53" s="38" t="s">
        <v>33</v>
      </c>
      <c r="C53" s="37">
        <v>348.91218497711145</v>
      </c>
      <c r="D53" s="36">
        <v>329.2557451399291</v>
      </c>
      <c r="E53" s="36">
        <v>322.59269548118186</v>
      </c>
      <c r="F53" s="36">
        <f t="shared" si="0"/>
        <v>0.92456700961115434</v>
      </c>
      <c r="G53" s="35">
        <v>322.59269548118186</v>
      </c>
    </row>
    <row r="54" spans="1:7" ht="16.899999999999999" customHeight="1" x14ac:dyDescent="0.25">
      <c r="A54" s="152"/>
      <c r="B54" s="38" t="s">
        <v>37</v>
      </c>
      <c r="C54" s="37">
        <v>87.514271634000536</v>
      </c>
      <c r="D54" s="36">
        <v>87.514271634000536</v>
      </c>
      <c r="E54" s="36">
        <v>46.207535422752287</v>
      </c>
      <c r="F54" s="36">
        <f t="shared" si="0"/>
        <v>0.52800000000000002</v>
      </c>
      <c r="G54" s="35">
        <v>46.207535422752287</v>
      </c>
    </row>
    <row r="55" spans="1:7" ht="16.899999999999999" customHeight="1" x14ac:dyDescent="0.25">
      <c r="A55" s="152"/>
      <c r="B55" s="38" t="s">
        <v>32</v>
      </c>
      <c r="C55" s="37">
        <v>124.25515448510123</v>
      </c>
      <c r="D55" s="36">
        <v>71.040602846237476</v>
      </c>
      <c r="E55" s="36">
        <v>15.472834187262503</v>
      </c>
      <c r="F55" s="36">
        <f t="shared" si="0"/>
        <v>0.12452468673336016</v>
      </c>
      <c r="G55" s="35">
        <v>15.472834187262503</v>
      </c>
    </row>
    <row r="56" spans="1:7" ht="16.899999999999999" customHeight="1" x14ac:dyDescent="0.25">
      <c r="A56" s="152"/>
      <c r="B56" s="38" t="s">
        <v>42</v>
      </c>
      <c r="C56" s="37">
        <v>12.013090550723557</v>
      </c>
      <c r="D56" s="36">
        <v>12.013090550723557</v>
      </c>
      <c r="E56" s="36">
        <v>11.052043306665674</v>
      </c>
      <c r="F56" s="36">
        <f t="shared" si="0"/>
        <v>0.92</v>
      </c>
      <c r="G56" s="35">
        <v>11.052043306665674</v>
      </c>
    </row>
    <row r="57" spans="1:7" ht="16.899999999999999" customHeight="1" x14ac:dyDescent="0.25">
      <c r="A57" s="152"/>
      <c r="B57" s="38" t="s">
        <v>36</v>
      </c>
      <c r="C57" s="37">
        <v>88.781556860130109</v>
      </c>
      <c r="D57" s="36">
        <v>88.781556860130109</v>
      </c>
      <c r="E57" s="36">
        <v>96.41580646226393</v>
      </c>
      <c r="F57" s="36">
        <f t="shared" si="0"/>
        <v>1.0859891386469052</v>
      </c>
      <c r="G57" s="35">
        <v>7.7491397955972747</v>
      </c>
    </row>
    <row r="58" spans="1:7" ht="16.899999999999999" customHeight="1" x14ac:dyDescent="0.25">
      <c r="A58" s="152"/>
      <c r="B58" s="38" t="s">
        <v>38</v>
      </c>
      <c r="C58" s="37">
        <v>15.173040985289607</v>
      </c>
      <c r="D58" s="36">
        <v>15.173040985289607</v>
      </c>
      <c r="E58" s="36">
        <v>13.959197706466439</v>
      </c>
      <c r="F58" s="36">
        <f t="shared" si="0"/>
        <v>0.92</v>
      </c>
      <c r="G58" s="35">
        <v>13.959197706466439</v>
      </c>
    </row>
    <row r="59" spans="1:7" ht="16.899999999999999" customHeight="1" x14ac:dyDescent="0.25">
      <c r="A59" s="152"/>
      <c r="B59" s="38" t="s">
        <v>35</v>
      </c>
      <c r="C59" s="37">
        <v>488.50082688407093</v>
      </c>
      <c r="D59" s="36">
        <v>240.93753642997041</v>
      </c>
      <c r="E59" s="36">
        <v>403.02242843215856</v>
      </c>
      <c r="F59" s="36">
        <f t="shared" si="0"/>
        <v>0.82501892781402031</v>
      </c>
      <c r="G59" s="35">
        <v>403.02242843215856</v>
      </c>
    </row>
    <row r="60" spans="1:7" ht="16.899999999999999" customHeight="1" x14ac:dyDescent="0.25">
      <c r="A60" s="152"/>
      <c r="B60" s="38" t="s">
        <v>39</v>
      </c>
      <c r="C60" s="37">
        <v>147.3504870788671</v>
      </c>
      <c r="D60" s="36">
        <v>147.3504870788671</v>
      </c>
      <c r="E60" s="36">
        <v>15.266540114383812</v>
      </c>
      <c r="F60" s="36">
        <f t="shared" si="0"/>
        <v>0.10360698778153769</v>
      </c>
      <c r="G60" s="35">
        <v>15.266540114383812</v>
      </c>
    </row>
    <row r="61" spans="1:7" ht="16.899999999999999" customHeight="1" x14ac:dyDescent="0.25">
      <c r="A61" s="152"/>
      <c r="B61" s="38" t="s">
        <v>28</v>
      </c>
      <c r="C61" s="37">
        <v>1312.5006134552946</v>
      </c>
      <c r="D61" s="36">
        <v>992.06633152514792</v>
      </c>
      <c r="E61" s="36">
        <v>923.98908111313494</v>
      </c>
      <c r="F61" s="36">
        <f t="shared" si="0"/>
        <v>0.70399135180640982</v>
      </c>
      <c r="G61" s="35">
        <v>835.32241444646843</v>
      </c>
    </row>
    <row r="62" spans="1:7" ht="16.899999999999999" customHeight="1" x14ac:dyDescent="0.25">
      <c r="A62" s="152" t="s">
        <v>11</v>
      </c>
      <c r="B62" s="38" t="s">
        <v>33</v>
      </c>
      <c r="C62" s="37">
        <v>2</v>
      </c>
      <c r="D62" s="36">
        <v>2</v>
      </c>
      <c r="E62" s="36">
        <v>15</v>
      </c>
      <c r="F62" s="36">
        <f t="shared" si="0"/>
        <v>7.5</v>
      </c>
      <c r="G62" s="39"/>
    </row>
    <row r="63" spans="1:7" ht="16.899999999999999" customHeight="1" x14ac:dyDescent="0.25">
      <c r="A63" s="152"/>
      <c r="B63" s="38" t="s">
        <v>37</v>
      </c>
      <c r="C63" s="37">
        <v>27.680615933950605</v>
      </c>
      <c r="D63" s="36">
        <v>27.680615933950605</v>
      </c>
      <c r="E63" s="36">
        <v>13.336123186790122</v>
      </c>
      <c r="F63" s="36">
        <f t="shared" si="0"/>
        <v>0.48178563723479895</v>
      </c>
      <c r="G63" s="39"/>
    </row>
    <row r="64" spans="1:7" ht="16.899999999999999" customHeight="1" x14ac:dyDescent="0.25">
      <c r="A64" s="152"/>
      <c r="B64" s="38" t="s">
        <v>38</v>
      </c>
      <c r="C64" s="37">
        <v>68.667569058161703</v>
      </c>
      <c r="D64" s="36">
        <v>68.667569058161703</v>
      </c>
      <c r="E64" s="36">
        <v>149.3203248609382</v>
      </c>
      <c r="F64" s="36">
        <f t="shared" si="0"/>
        <v>2.1745392608039364</v>
      </c>
      <c r="G64" s="39"/>
    </row>
    <row r="65" spans="1:7" ht="16.899999999999999" customHeight="1" x14ac:dyDescent="0.25">
      <c r="A65" s="152"/>
      <c r="B65" s="38" t="s">
        <v>35</v>
      </c>
      <c r="C65" s="37">
        <v>331.90417690417689</v>
      </c>
      <c r="D65" s="36">
        <v>135.54054054054055</v>
      </c>
      <c r="E65" s="36">
        <v>3428.3783783783788</v>
      </c>
      <c r="F65" s="36">
        <f t="shared" si="0"/>
        <v>10.329422215642005</v>
      </c>
      <c r="G65" s="39"/>
    </row>
    <row r="66" spans="1:7" ht="16.899999999999999" customHeight="1" x14ac:dyDescent="0.25">
      <c r="A66" s="152"/>
      <c r="B66" s="38" t="s">
        <v>28</v>
      </c>
      <c r="C66" s="37">
        <v>430.25236189628924</v>
      </c>
      <c r="D66" s="36">
        <v>233.88872553265281</v>
      </c>
      <c r="E66" s="36">
        <v>3606.0348264261065</v>
      </c>
      <c r="F66" s="36">
        <f t="shared" si="0"/>
        <v>8.381208671424627</v>
      </c>
      <c r="G66" s="39"/>
    </row>
    <row r="67" spans="1:7" ht="16.899999999999999" customHeight="1" x14ac:dyDescent="0.25">
      <c r="A67" s="152" t="s">
        <v>12</v>
      </c>
      <c r="B67" s="38" t="s">
        <v>33</v>
      </c>
      <c r="C67" s="37">
        <v>419.25196298316763</v>
      </c>
      <c r="D67" s="36">
        <v>363.25196298316769</v>
      </c>
      <c r="E67" s="36">
        <v>711.88440774966637</v>
      </c>
      <c r="F67" s="36">
        <f t="shared" ref="F67:F130" si="1">IFERROR((E67/C67),"")</f>
        <v>1.697987059343232</v>
      </c>
      <c r="G67" s="35">
        <v>631.78851242001485</v>
      </c>
    </row>
    <row r="68" spans="1:7" ht="16.899999999999999" customHeight="1" x14ac:dyDescent="0.25">
      <c r="A68" s="152"/>
      <c r="B68" s="38" t="s">
        <v>37</v>
      </c>
      <c r="C68" s="37">
        <v>4.800553790428447</v>
      </c>
      <c r="D68" s="36">
        <v>4.800553790428447</v>
      </c>
      <c r="E68" s="36">
        <v>17.474975907917631</v>
      </c>
      <c r="F68" s="36">
        <f t="shared" si="1"/>
        <v>3.6401999999999997</v>
      </c>
      <c r="G68" s="35">
        <v>9.4321280874338136</v>
      </c>
    </row>
    <row r="69" spans="1:7" ht="16.899999999999999" customHeight="1" x14ac:dyDescent="0.25">
      <c r="A69" s="152"/>
      <c r="B69" s="38" t="s">
        <v>32</v>
      </c>
      <c r="C69" s="37">
        <v>1714.3320330840224</v>
      </c>
      <c r="D69" s="36">
        <v>1422.2667276478337</v>
      </c>
      <c r="E69" s="36">
        <v>2204.298233252207</v>
      </c>
      <c r="F69" s="36">
        <f t="shared" si="1"/>
        <v>1.2858058944898514</v>
      </c>
      <c r="G69" s="35">
        <v>980.62142983092963</v>
      </c>
    </row>
    <row r="70" spans="1:7" ht="16.899999999999999" customHeight="1" x14ac:dyDescent="0.25">
      <c r="A70" s="152"/>
      <c r="B70" s="38" t="s">
        <v>42</v>
      </c>
      <c r="C70" s="37">
        <v>2016.9924848940086</v>
      </c>
      <c r="D70" s="36">
        <v>1646.1393813617915</v>
      </c>
      <c r="E70" s="36">
        <v>2303.5316529603492</v>
      </c>
      <c r="F70" s="36">
        <f t="shared" si="1"/>
        <v>1.1420625858610465</v>
      </c>
      <c r="G70" s="35">
        <v>959.77507735280733</v>
      </c>
    </row>
    <row r="71" spans="1:7" ht="16.899999999999999" customHeight="1" x14ac:dyDescent="0.25">
      <c r="A71" s="152"/>
      <c r="B71" s="38" t="s">
        <v>36</v>
      </c>
      <c r="C71" s="37">
        <v>142.4275812418567</v>
      </c>
      <c r="D71" s="36">
        <v>110.57068593139252</v>
      </c>
      <c r="E71" s="36">
        <v>100.52460235308642</v>
      </c>
      <c r="F71" s="36">
        <f t="shared" si="1"/>
        <v>0.70579449202598821</v>
      </c>
      <c r="G71" s="35">
        <v>54.092221647160493</v>
      </c>
    </row>
    <row r="72" spans="1:7" ht="16.899999999999999" customHeight="1" x14ac:dyDescent="0.25">
      <c r="A72" s="152"/>
      <c r="B72" s="38" t="s">
        <v>38</v>
      </c>
      <c r="C72" s="37">
        <v>3620.7140722263339</v>
      </c>
      <c r="D72" s="36">
        <v>2980.4563097107493</v>
      </c>
      <c r="E72" s="36">
        <v>3619.9411674616163</v>
      </c>
      <c r="F72" s="36">
        <f t="shared" si="1"/>
        <v>0.99978653250455585</v>
      </c>
      <c r="G72" s="35">
        <v>2274.054559718541</v>
      </c>
    </row>
    <row r="73" spans="1:7" ht="16.899999999999999" customHeight="1" x14ac:dyDescent="0.25">
      <c r="A73" s="152"/>
      <c r="B73" s="38" t="s">
        <v>41</v>
      </c>
      <c r="C73" s="37">
        <v>11590.147456170127</v>
      </c>
      <c r="D73" s="36">
        <v>11024.182057505855</v>
      </c>
      <c r="E73" s="36">
        <v>13447.627139310252</v>
      </c>
      <c r="F73" s="36">
        <f t="shared" si="1"/>
        <v>1.160263680006183</v>
      </c>
      <c r="G73" s="35">
        <v>9835.7211636456341</v>
      </c>
    </row>
    <row r="74" spans="1:7" ht="16.899999999999999" customHeight="1" x14ac:dyDescent="0.25">
      <c r="A74" s="152"/>
      <c r="B74" s="38" t="s">
        <v>40</v>
      </c>
      <c r="C74" s="37">
        <v>380.13302395518082</v>
      </c>
      <c r="D74" s="36">
        <v>244.74205693535924</v>
      </c>
      <c r="E74" s="36">
        <v>111.72671273008743</v>
      </c>
      <c r="F74" s="36">
        <f t="shared" si="1"/>
        <v>0.2939147763790721</v>
      </c>
      <c r="G74" s="35">
        <v>34.290470956701164</v>
      </c>
    </row>
    <row r="75" spans="1:7" ht="16.899999999999999" customHeight="1" x14ac:dyDescent="0.25">
      <c r="A75" s="152"/>
      <c r="B75" s="38" t="s">
        <v>39</v>
      </c>
      <c r="C75" s="37">
        <v>17900.490415945107</v>
      </c>
      <c r="D75" s="36">
        <v>14427.48323293425</v>
      </c>
      <c r="E75" s="36">
        <v>16940.098001473412</v>
      </c>
      <c r="F75" s="36">
        <f t="shared" si="1"/>
        <v>0.94634826241317882</v>
      </c>
      <c r="G75" s="35">
        <v>7728.597428642729</v>
      </c>
    </row>
    <row r="76" spans="1:7" ht="16.899999999999999" customHeight="1" x14ac:dyDescent="0.25">
      <c r="A76" s="152"/>
      <c r="B76" s="38" t="s">
        <v>28</v>
      </c>
      <c r="C76" s="37">
        <v>37789.289584290236</v>
      </c>
      <c r="D76" s="36">
        <v>32223.892968800825</v>
      </c>
      <c r="E76" s="36">
        <v>39457.106893198586</v>
      </c>
      <c r="F76" s="36">
        <f t="shared" si="1"/>
        <v>1.0441346563339919</v>
      </c>
      <c r="G76" s="35">
        <v>22508.372992301953</v>
      </c>
    </row>
    <row r="77" spans="1:7" ht="16.899999999999999" customHeight="1" x14ac:dyDescent="0.25">
      <c r="A77" s="152" t="s">
        <v>72</v>
      </c>
      <c r="B77" s="38" t="s">
        <v>33</v>
      </c>
      <c r="C77" s="37">
        <v>3997.0891133781965</v>
      </c>
      <c r="D77" s="36">
        <v>2831.8825045293129</v>
      </c>
      <c r="E77" s="36">
        <v>1695.1933918988432</v>
      </c>
      <c r="F77" s="36">
        <f t="shared" si="1"/>
        <v>0.42410697980814505</v>
      </c>
      <c r="G77" s="35">
        <v>580.23865147135837</v>
      </c>
    </row>
    <row r="78" spans="1:7" ht="16.899999999999999" customHeight="1" x14ac:dyDescent="0.25">
      <c r="A78" s="152"/>
      <c r="B78" s="38" t="s">
        <v>37</v>
      </c>
      <c r="C78" s="37">
        <v>197.46740705066782</v>
      </c>
      <c r="D78" s="36">
        <v>197.46740705066782</v>
      </c>
      <c r="E78" s="36">
        <v>237.18056818080575</v>
      </c>
      <c r="F78" s="36">
        <f t="shared" si="1"/>
        <v>1.2011124859706492</v>
      </c>
      <c r="G78" s="35">
        <v>38.441867990235544</v>
      </c>
    </row>
    <row r="79" spans="1:7" ht="16.899999999999999" customHeight="1" x14ac:dyDescent="0.25">
      <c r="A79" s="152"/>
      <c r="B79" s="38" t="s">
        <v>32</v>
      </c>
      <c r="C79" s="37">
        <v>645.08914355564752</v>
      </c>
      <c r="D79" s="36">
        <v>606.83505615737522</v>
      </c>
      <c r="E79" s="36">
        <v>356.09401546521394</v>
      </c>
      <c r="F79" s="36">
        <f t="shared" si="1"/>
        <v>0.55200745357838454</v>
      </c>
      <c r="G79" s="35">
        <v>42.702456021178079</v>
      </c>
    </row>
    <row r="80" spans="1:7" ht="16.899999999999999" customHeight="1" x14ac:dyDescent="0.25">
      <c r="A80" s="152"/>
      <c r="B80" s="38" t="s">
        <v>42</v>
      </c>
      <c r="C80" s="37">
        <v>509.93477650589125</v>
      </c>
      <c r="D80" s="36">
        <v>482.1250200528284</v>
      </c>
      <c r="E80" s="36">
        <v>394.44438186921695</v>
      </c>
      <c r="F80" s="36">
        <f t="shared" si="1"/>
        <v>0.77351928137158532</v>
      </c>
      <c r="G80" s="35">
        <v>149.68216004617972</v>
      </c>
    </row>
    <row r="81" spans="1:7" ht="16.899999999999999" customHeight="1" x14ac:dyDescent="0.25">
      <c r="A81" s="152"/>
      <c r="B81" s="38" t="s">
        <v>36</v>
      </c>
      <c r="C81" s="37">
        <v>147.40211567712208</v>
      </c>
      <c r="D81" s="36">
        <v>147.40211567712208</v>
      </c>
      <c r="E81" s="36">
        <v>187.81233935905306</v>
      </c>
      <c r="F81" s="36">
        <f t="shared" si="1"/>
        <v>1.27414955</v>
      </c>
      <c r="G81" s="35">
        <v>177.67851023720294</v>
      </c>
    </row>
    <row r="82" spans="1:7" ht="16.899999999999999" customHeight="1" x14ac:dyDescent="0.25">
      <c r="A82" s="152"/>
      <c r="B82" s="38" t="s">
        <v>38</v>
      </c>
      <c r="C82" s="37">
        <v>5393.6888870630901</v>
      </c>
      <c r="D82" s="36">
        <v>4831.3385449401685</v>
      </c>
      <c r="E82" s="36">
        <v>4766.407261030763</v>
      </c>
      <c r="F82" s="36">
        <f t="shared" si="1"/>
        <v>0.88370081419844604</v>
      </c>
      <c r="G82" s="35">
        <v>1124.1047740232436</v>
      </c>
    </row>
    <row r="83" spans="1:7" ht="16.899999999999999" customHeight="1" x14ac:dyDescent="0.25">
      <c r="A83" s="152"/>
      <c r="B83" s="38" t="s">
        <v>41</v>
      </c>
      <c r="C83" s="37">
        <v>7741.0538078855743</v>
      </c>
      <c r="D83" s="36">
        <v>6992.6074091620922</v>
      </c>
      <c r="E83" s="36">
        <v>7335.972078902576</v>
      </c>
      <c r="F83" s="36">
        <f t="shared" si="1"/>
        <v>0.9476709839466102</v>
      </c>
      <c r="G83" s="35">
        <v>3383.8730577883753</v>
      </c>
    </row>
    <row r="84" spans="1:7" ht="16.899999999999999" customHeight="1" x14ac:dyDescent="0.25">
      <c r="A84" s="152"/>
      <c r="B84" s="38" t="s">
        <v>40</v>
      </c>
      <c r="C84" s="37">
        <v>15.209276946695937</v>
      </c>
      <c r="D84" s="36">
        <v>15.209276946695937</v>
      </c>
      <c r="E84" s="36">
        <v>0.18251132336035125</v>
      </c>
      <c r="F84" s="36">
        <f t="shared" si="1"/>
        <v>1.2E-2</v>
      </c>
      <c r="G84" s="35">
        <v>0.12775792635224584</v>
      </c>
    </row>
    <row r="85" spans="1:7" ht="16.899999999999999" customHeight="1" x14ac:dyDescent="0.25">
      <c r="A85" s="152"/>
      <c r="B85" s="38" t="s">
        <v>35</v>
      </c>
      <c r="C85" s="37">
        <v>10642.246678394898</v>
      </c>
      <c r="D85" s="36">
        <v>5397.3348700252764</v>
      </c>
      <c r="E85" s="36">
        <v>1592.5564963518109</v>
      </c>
      <c r="F85" s="36">
        <f t="shared" si="1"/>
        <v>0.14964476435083029</v>
      </c>
      <c r="G85" s="35">
        <v>402.85290469002041</v>
      </c>
    </row>
    <row r="86" spans="1:7" ht="16.899999999999999" customHeight="1" x14ac:dyDescent="0.25">
      <c r="A86" s="152"/>
      <c r="B86" s="38" t="s">
        <v>39</v>
      </c>
      <c r="C86" s="37">
        <v>34665.780415907226</v>
      </c>
      <c r="D86" s="36">
        <v>21779.755777821385</v>
      </c>
      <c r="E86" s="36">
        <v>7567.0391563688499</v>
      </c>
      <c r="F86" s="36">
        <f t="shared" si="1"/>
        <v>0.21828555611852121</v>
      </c>
      <c r="G86" s="35">
        <v>0.25</v>
      </c>
    </row>
    <row r="87" spans="1:7" ht="16.899999999999999" customHeight="1" x14ac:dyDescent="0.25">
      <c r="A87" s="152"/>
      <c r="B87" s="38" t="s">
        <v>28</v>
      </c>
      <c r="C87" s="37">
        <v>63954.961622365023</v>
      </c>
      <c r="D87" s="36">
        <v>43281.957982362925</v>
      </c>
      <c r="E87" s="36">
        <v>24132.882200750497</v>
      </c>
      <c r="F87" s="36">
        <f t="shared" si="1"/>
        <v>0.37734182913357012</v>
      </c>
      <c r="G87" s="35">
        <v>5899.9521401941465</v>
      </c>
    </row>
    <row r="88" spans="1:7" ht="16.899999999999999" customHeight="1" x14ac:dyDescent="0.25">
      <c r="A88" s="152" t="s">
        <v>69</v>
      </c>
      <c r="B88" s="38" t="s">
        <v>33</v>
      </c>
      <c r="C88" s="37">
        <v>52290.801004588437</v>
      </c>
      <c r="D88" s="36">
        <v>40226.122384227063</v>
      </c>
      <c r="E88" s="36">
        <v>15097.876351244107</v>
      </c>
      <c r="F88" s="36">
        <f t="shared" si="1"/>
        <v>0.28872910839364063</v>
      </c>
      <c r="G88" s="35">
        <v>471.04347457356926</v>
      </c>
    </row>
    <row r="89" spans="1:7" ht="16.899999999999999" customHeight="1" x14ac:dyDescent="0.25">
      <c r="A89" s="152"/>
      <c r="B89" s="38" t="s">
        <v>37</v>
      </c>
      <c r="C89" s="37">
        <v>10498.105573077175</v>
      </c>
      <c r="D89" s="36">
        <v>9695.1902157829791</v>
      </c>
      <c r="E89" s="36">
        <v>4013.4555087222006</v>
      </c>
      <c r="F89" s="36">
        <f t="shared" si="1"/>
        <v>0.38230283366694967</v>
      </c>
      <c r="G89" s="35">
        <v>74.353999999999999</v>
      </c>
    </row>
    <row r="90" spans="1:7" ht="16.899999999999999" customHeight="1" x14ac:dyDescent="0.25">
      <c r="A90" s="152"/>
      <c r="B90" s="38" t="s">
        <v>32</v>
      </c>
      <c r="C90" s="37">
        <v>144468.67724697141</v>
      </c>
      <c r="D90" s="36">
        <v>131260.898755423</v>
      </c>
      <c r="E90" s="36">
        <v>64739.475034188625</v>
      </c>
      <c r="F90" s="36">
        <f t="shared" si="1"/>
        <v>0.44812118632134706</v>
      </c>
      <c r="G90" s="35">
        <v>265.95993888888893</v>
      </c>
    </row>
    <row r="91" spans="1:7" ht="16.899999999999999" customHeight="1" x14ac:dyDescent="0.25">
      <c r="A91" s="152"/>
      <c r="B91" s="38" t="s">
        <v>42</v>
      </c>
      <c r="C91" s="37">
        <v>135.92674661285363</v>
      </c>
      <c r="D91" s="36">
        <v>123.91365606213012</v>
      </c>
      <c r="E91" s="36">
        <v>33.885404423131483</v>
      </c>
      <c r="F91" s="36">
        <f t="shared" si="1"/>
        <v>0.2492916608947012</v>
      </c>
      <c r="G91" s="39"/>
    </row>
    <row r="92" spans="1:7" ht="16.899999999999999" customHeight="1" x14ac:dyDescent="0.25">
      <c r="A92" s="152"/>
      <c r="B92" s="38" t="s">
        <v>36</v>
      </c>
      <c r="C92" s="37">
        <v>5434.1599028439205</v>
      </c>
      <c r="D92" s="36">
        <v>4474.2772037284585</v>
      </c>
      <c r="E92" s="36">
        <v>2071.6006527434943</v>
      </c>
      <c r="F92" s="36">
        <f t="shared" si="1"/>
        <v>0.38121819927664258</v>
      </c>
      <c r="G92" s="39"/>
    </row>
    <row r="93" spans="1:7" ht="16.899999999999999" customHeight="1" x14ac:dyDescent="0.25">
      <c r="A93" s="152"/>
      <c r="B93" s="38" t="s">
        <v>38</v>
      </c>
      <c r="C93" s="37">
        <v>1573.0544169047575</v>
      </c>
      <c r="D93" s="36">
        <v>1449.7466704790529</v>
      </c>
      <c r="E93" s="36">
        <v>705.91811638102467</v>
      </c>
      <c r="F93" s="36">
        <f t="shared" si="1"/>
        <v>0.44875632323644232</v>
      </c>
      <c r="G93" s="39"/>
    </row>
    <row r="94" spans="1:7" ht="16.899999999999999" customHeight="1" x14ac:dyDescent="0.25">
      <c r="A94" s="152"/>
      <c r="B94" s="38" t="s">
        <v>41</v>
      </c>
      <c r="C94" s="37">
        <v>3023.4796695921154</v>
      </c>
      <c r="D94" s="36">
        <v>2715.0889169351071</v>
      </c>
      <c r="E94" s="36">
        <v>1569.4385991395409</v>
      </c>
      <c r="F94" s="36">
        <f t="shared" si="1"/>
        <v>0.51908356286426327</v>
      </c>
      <c r="G94" s="35">
        <v>5.75</v>
      </c>
    </row>
    <row r="95" spans="1:7" ht="16.899999999999999" customHeight="1" x14ac:dyDescent="0.25">
      <c r="A95" s="152"/>
      <c r="B95" s="38" t="s">
        <v>40</v>
      </c>
      <c r="C95" s="37">
        <v>1165.3776801736558</v>
      </c>
      <c r="D95" s="36">
        <v>942.15706194846666</v>
      </c>
      <c r="E95" s="36">
        <v>458.29894624859003</v>
      </c>
      <c r="F95" s="36">
        <f t="shared" si="1"/>
        <v>0.39326216216900411</v>
      </c>
      <c r="G95" s="35">
        <v>11.7</v>
      </c>
    </row>
    <row r="96" spans="1:7" ht="16.899999999999999" customHeight="1" x14ac:dyDescent="0.25">
      <c r="A96" s="152"/>
      <c r="B96" s="38" t="s">
        <v>35</v>
      </c>
      <c r="C96" s="37">
        <v>141393.62699556156</v>
      </c>
      <c r="D96" s="36">
        <v>87143.998011222327</v>
      </c>
      <c r="E96" s="36">
        <v>26116.715904435929</v>
      </c>
      <c r="F96" s="36">
        <f t="shared" si="1"/>
        <v>0.18470928612118953</v>
      </c>
      <c r="G96" s="35">
        <v>262.99660184066965</v>
      </c>
    </row>
    <row r="97" spans="1:7" ht="16.899999999999999" customHeight="1" x14ac:dyDescent="0.25">
      <c r="A97" s="152"/>
      <c r="B97" s="38" t="s">
        <v>39</v>
      </c>
      <c r="C97" s="37">
        <v>538.28526360444539</v>
      </c>
      <c r="D97" s="36">
        <v>530.85156603099006</v>
      </c>
      <c r="E97" s="36">
        <v>204.50890839012951</v>
      </c>
      <c r="F97" s="36">
        <f t="shared" si="1"/>
        <v>0.37992663410605876</v>
      </c>
      <c r="G97" s="35">
        <v>25.7</v>
      </c>
    </row>
    <row r="98" spans="1:7" ht="16.899999999999999" customHeight="1" x14ac:dyDescent="0.25">
      <c r="A98" s="152"/>
      <c r="B98" s="38" t="s">
        <v>28</v>
      </c>
      <c r="C98" s="37">
        <v>360521.49449993001</v>
      </c>
      <c r="D98" s="36">
        <v>278562.24444183934</v>
      </c>
      <c r="E98" s="36">
        <v>115011.17342591683</v>
      </c>
      <c r="F98" s="36">
        <f t="shared" si="1"/>
        <v>0.31901336031419109</v>
      </c>
      <c r="G98" s="35">
        <v>1117.5040153031275</v>
      </c>
    </row>
    <row r="99" spans="1:7" ht="16.899999999999999" customHeight="1" x14ac:dyDescent="0.25">
      <c r="A99" s="152" t="s">
        <v>14</v>
      </c>
      <c r="B99" s="38" t="s">
        <v>33</v>
      </c>
      <c r="C99" s="37">
        <v>381.43595691560927</v>
      </c>
      <c r="D99" s="36">
        <v>348.96908106631929</v>
      </c>
      <c r="E99" s="36">
        <v>127.62507445752215</v>
      </c>
      <c r="F99" s="36">
        <f t="shared" si="1"/>
        <v>0.33459109489711408</v>
      </c>
      <c r="G99" s="35">
        <v>99.27571808895847</v>
      </c>
    </row>
    <row r="100" spans="1:7" ht="16.899999999999999" customHeight="1" x14ac:dyDescent="0.25">
      <c r="A100" s="152"/>
      <c r="B100" s="38" t="s">
        <v>37</v>
      </c>
      <c r="C100" s="37">
        <v>2422.0685340525533</v>
      </c>
      <c r="D100" s="36">
        <v>1742.6809451550546</v>
      </c>
      <c r="E100" s="36">
        <v>811.75809262723533</v>
      </c>
      <c r="F100" s="36">
        <f t="shared" si="1"/>
        <v>0.33515075284390033</v>
      </c>
      <c r="G100" s="35">
        <v>808.92204262723521</v>
      </c>
    </row>
    <row r="101" spans="1:7" ht="16.899999999999999" customHeight="1" x14ac:dyDescent="0.25">
      <c r="A101" s="152"/>
      <c r="B101" s="38" t="s">
        <v>32</v>
      </c>
      <c r="C101" s="37">
        <v>15917.694980234313</v>
      </c>
      <c r="D101" s="36">
        <v>13984.330654865404</v>
      </c>
      <c r="E101" s="36">
        <v>5162.6004946020066</v>
      </c>
      <c r="F101" s="36">
        <f t="shared" si="1"/>
        <v>0.32433090978389961</v>
      </c>
      <c r="G101" s="35">
        <v>5162.6004946020066</v>
      </c>
    </row>
    <row r="102" spans="1:7" ht="16.899999999999999" customHeight="1" x14ac:dyDescent="0.25">
      <c r="A102" s="152"/>
      <c r="B102" s="38" t="s">
        <v>42</v>
      </c>
      <c r="C102" s="37">
        <v>11.124234753141229</v>
      </c>
      <c r="D102" s="36">
        <v>11.124234753141229</v>
      </c>
      <c r="E102" s="36">
        <v>8.891789561999726</v>
      </c>
      <c r="F102" s="36">
        <f t="shared" si="1"/>
        <v>0.79931696510529759</v>
      </c>
      <c r="G102" s="35">
        <v>8.891789561999726</v>
      </c>
    </row>
    <row r="103" spans="1:7" ht="16.899999999999999" customHeight="1" x14ac:dyDescent="0.25">
      <c r="A103" s="152"/>
      <c r="B103" s="38" t="s">
        <v>36</v>
      </c>
      <c r="C103" s="37">
        <v>51.521138720212107</v>
      </c>
      <c r="D103" s="36">
        <v>16</v>
      </c>
      <c r="E103" s="36">
        <v>26.666666666666664</v>
      </c>
      <c r="F103" s="36">
        <f t="shared" si="1"/>
        <v>0.51758690372666671</v>
      </c>
      <c r="G103" s="35">
        <v>0</v>
      </c>
    </row>
    <row r="104" spans="1:7" ht="16.899999999999999" customHeight="1" x14ac:dyDescent="0.25">
      <c r="A104" s="152"/>
      <c r="B104" s="38" t="s">
        <v>38</v>
      </c>
      <c r="C104" s="37">
        <v>180.74647323108672</v>
      </c>
      <c r="D104" s="36">
        <v>180.74647323108672</v>
      </c>
      <c r="E104" s="36">
        <v>74.735034786642359</v>
      </c>
      <c r="F104" s="36">
        <f t="shared" si="1"/>
        <v>0.41347990613953856</v>
      </c>
      <c r="G104" s="35">
        <v>72.235034786642359</v>
      </c>
    </row>
    <row r="105" spans="1:7" ht="16.899999999999999" customHeight="1" x14ac:dyDescent="0.25">
      <c r="A105" s="152"/>
      <c r="B105" s="38" t="s">
        <v>41</v>
      </c>
      <c r="C105" s="37">
        <v>2</v>
      </c>
      <c r="D105" s="36">
        <v>2</v>
      </c>
      <c r="E105" s="36">
        <v>1</v>
      </c>
      <c r="F105" s="36">
        <f t="shared" si="1"/>
        <v>0.5</v>
      </c>
      <c r="G105" s="39"/>
    </row>
    <row r="106" spans="1:7" ht="16.899999999999999" customHeight="1" x14ac:dyDescent="0.25">
      <c r="A106" s="152"/>
      <c r="B106" s="38" t="s">
        <v>40</v>
      </c>
      <c r="C106" s="37">
        <v>4</v>
      </c>
      <c r="D106" s="36">
        <v>4</v>
      </c>
      <c r="E106" s="36">
        <v>1</v>
      </c>
      <c r="F106" s="36">
        <f t="shared" si="1"/>
        <v>0.25</v>
      </c>
      <c r="G106" s="39"/>
    </row>
    <row r="107" spans="1:7" ht="16.899999999999999" customHeight="1" x14ac:dyDescent="0.25">
      <c r="A107" s="152"/>
      <c r="B107" s="38" t="s">
        <v>35</v>
      </c>
      <c r="C107" s="37">
        <v>1907.0701327621005</v>
      </c>
      <c r="D107" s="36">
        <v>1675.6026894916376</v>
      </c>
      <c r="E107" s="36">
        <v>528.75814235368648</v>
      </c>
      <c r="F107" s="36">
        <f t="shared" si="1"/>
        <v>0.27726203314183356</v>
      </c>
      <c r="G107" s="35">
        <v>515.00814235368659</v>
      </c>
    </row>
    <row r="108" spans="1:7" ht="16.899999999999999" customHeight="1" x14ac:dyDescent="0.25">
      <c r="A108" s="152"/>
      <c r="B108" s="38" t="s">
        <v>39</v>
      </c>
      <c r="C108" s="37">
        <v>102.75651531412701</v>
      </c>
      <c r="D108" s="36">
        <v>102.75651531412701</v>
      </c>
      <c r="E108" s="36">
        <v>70.483357911764145</v>
      </c>
      <c r="F108" s="36">
        <f t="shared" si="1"/>
        <v>0.68592592592592583</v>
      </c>
      <c r="G108" s="35">
        <v>70.483357911764145</v>
      </c>
    </row>
    <row r="109" spans="1:7" ht="16.899999999999999" customHeight="1" x14ac:dyDescent="0.25">
      <c r="A109" s="152"/>
      <c r="B109" s="38" t="s">
        <v>28</v>
      </c>
      <c r="C109" s="37">
        <v>20980.417965983146</v>
      </c>
      <c r="D109" s="36">
        <v>18068.210593876775</v>
      </c>
      <c r="E109" s="36">
        <v>6813.5186529675238</v>
      </c>
      <c r="F109" s="36">
        <f t="shared" si="1"/>
        <v>0.32475609704319069</v>
      </c>
      <c r="G109" s="35">
        <v>6737.4165799322936</v>
      </c>
    </row>
    <row r="110" spans="1:7" ht="16.899999999999999" customHeight="1" x14ac:dyDescent="0.25">
      <c r="A110" s="152" t="s">
        <v>15</v>
      </c>
      <c r="B110" s="38" t="s">
        <v>33</v>
      </c>
      <c r="C110" s="37">
        <v>19027.707165342676</v>
      </c>
      <c r="D110" s="36">
        <v>17705.029112240445</v>
      </c>
      <c r="E110" s="36">
        <v>13053.640473497209</v>
      </c>
      <c r="F110" s="36">
        <f t="shared" si="1"/>
        <v>0.68603328609519953</v>
      </c>
      <c r="G110" s="35">
        <v>6094.7435275610096</v>
      </c>
    </row>
    <row r="111" spans="1:7" ht="16.899999999999999" customHeight="1" x14ac:dyDescent="0.25">
      <c r="A111" s="152"/>
      <c r="B111" s="38" t="s">
        <v>37</v>
      </c>
      <c r="C111" s="37">
        <v>23866.435062074201</v>
      </c>
      <c r="D111" s="36">
        <v>22951.35502569094</v>
      </c>
      <c r="E111" s="36">
        <v>13114.856982868827</v>
      </c>
      <c r="F111" s="36">
        <f t="shared" si="1"/>
        <v>0.5495105133531003</v>
      </c>
      <c r="G111" s="35">
        <v>7351.7992198988877</v>
      </c>
    </row>
    <row r="112" spans="1:7" ht="16.899999999999999" customHeight="1" x14ac:dyDescent="0.25">
      <c r="A112" s="152"/>
      <c r="B112" s="38" t="s">
        <v>32</v>
      </c>
      <c r="C112" s="37">
        <v>40259.441006303103</v>
      </c>
      <c r="D112" s="36">
        <v>34836.077489419324</v>
      </c>
      <c r="E112" s="36">
        <v>22779.583691692449</v>
      </c>
      <c r="F112" s="36">
        <f t="shared" si="1"/>
        <v>0.56581967166722535</v>
      </c>
      <c r="G112" s="35">
        <v>7894.0651629150798</v>
      </c>
    </row>
    <row r="113" spans="1:7" ht="16.899999999999999" customHeight="1" x14ac:dyDescent="0.25">
      <c r="A113" s="152"/>
      <c r="B113" s="38" t="s">
        <v>42</v>
      </c>
      <c r="C113" s="37">
        <v>16582.932602946639</v>
      </c>
      <c r="D113" s="36">
        <v>14478.872519316508</v>
      </c>
      <c r="E113" s="36">
        <v>10568.613556807588</v>
      </c>
      <c r="F113" s="36">
        <f t="shared" si="1"/>
        <v>0.63731873064054056</v>
      </c>
      <c r="G113" s="35">
        <v>4779.2190257249622</v>
      </c>
    </row>
    <row r="114" spans="1:7" ht="16.899999999999999" customHeight="1" x14ac:dyDescent="0.25">
      <c r="A114" s="152"/>
      <c r="B114" s="38" t="s">
        <v>36</v>
      </c>
      <c r="C114" s="37">
        <v>1878.9026256712307</v>
      </c>
      <c r="D114" s="36">
        <v>1487.9365860339731</v>
      </c>
      <c r="E114" s="36">
        <v>1026.1096489524607</v>
      </c>
      <c r="F114" s="36">
        <f t="shared" si="1"/>
        <v>0.54612178137006273</v>
      </c>
      <c r="G114" s="35">
        <v>296.7325179134728</v>
      </c>
    </row>
    <row r="115" spans="1:7" ht="16.899999999999999" customHeight="1" x14ac:dyDescent="0.25">
      <c r="A115" s="152"/>
      <c r="B115" s="38" t="s">
        <v>38</v>
      </c>
      <c r="C115" s="37">
        <v>8661.7940450033693</v>
      </c>
      <c r="D115" s="36">
        <v>7931.3827181735187</v>
      </c>
      <c r="E115" s="36">
        <v>5500.3419127327461</v>
      </c>
      <c r="F115" s="36">
        <f t="shared" si="1"/>
        <v>0.63501185599138854</v>
      </c>
      <c r="G115" s="35">
        <v>1967.6653844133284</v>
      </c>
    </row>
    <row r="116" spans="1:7" ht="16.899999999999999" customHeight="1" x14ac:dyDescent="0.25">
      <c r="A116" s="152"/>
      <c r="B116" s="38" t="s">
        <v>41</v>
      </c>
      <c r="C116" s="37">
        <v>24595.555809500845</v>
      </c>
      <c r="D116" s="36">
        <v>21097.035766276455</v>
      </c>
      <c r="E116" s="36">
        <v>19448.679468756905</v>
      </c>
      <c r="F116" s="36">
        <f t="shared" si="1"/>
        <v>0.7907395799221667</v>
      </c>
      <c r="G116" s="35">
        <v>7630.242204232688</v>
      </c>
    </row>
    <row r="117" spans="1:7" ht="16.899999999999999" customHeight="1" x14ac:dyDescent="0.25">
      <c r="A117" s="152"/>
      <c r="B117" s="38" t="s">
        <v>40</v>
      </c>
      <c r="C117" s="37">
        <v>9781.2097615746861</v>
      </c>
      <c r="D117" s="36">
        <v>9050.7149128002311</v>
      </c>
      <c r="E117" s="36">
        <v>7082.7569385914103</v>
      </c>
      <c r="F117" s="36">
        <f t="shared" si="1"/>
        <v>0.72411870425434477</v>
      </c>
      <c r="G117" s="35">
        <v>4356.3655729844204</v>
      </c>
    </row>
    <row r="118" spans="1:7" ht="16.899999999999999" customHeight="1" x14ac:dyDescent="0.25">
      <c r="A118" s="152"/>
      <c r="B118" s="38" t="s">
        <v>35</v>
      </c>
      <c r="C118" s="37">
        <v>18877.577866163734</v>
      </c>
      <c r="D118" s="36">
        <v>12518.35350707701</v>
      </c>
      <c r="E118" s="36">
        <v>6565.7363098231435</v>
      </c>
      <c r="F118" s="36">
        <f t="shared" si="1"/>
        <v>0.34780607747308528</v>
      </c>
      <c r="G118" s="35">
        <v>1668.7817877817095</v>
      </c>
    </row>
    <row r="119" spans="1:7" ht="16.899999999999999" customHeight="1" x14ac:dyDescent="0.25">
      <c r="A119" s="152"/>
      <c r="B119" s="38" t="s">
        <v>39</v>
      </c>
      <c r="C119" s="37">
        <v>7221.6295967166061</v>
      </c>
      <c r="D119" s="36">
        <v>5309.7812583527593</v>
      </c>
      <c r="E119" s="36">
        <v>2743.6953328850304</v>
      </c>
      <c r="F119" s="36">
        <f t="shared" si="1"/>
        <v>0.37992745212693846</v>
      </c>
      <c r="G119" s="35">
        <v>884.78274904188254</v>
      </c>
    </row>
    <row r="120" spans="1:7" ht="16.899999999999999" customHeight="1" x14ac:dyDescent="0.25">
      <c r="A120" s="152"/>
      <c r="B120" s="38" t="s">
        <v>28</v>
      </c>
      <c r="C120" s="37">
        <v>170753.18554129702</v>
      </c>
      <c r="D120" s="36">
        <v>147366.53889538118</v>
      </c>
      <c r="E120" s="36">
        <v>101884.01431660776</v>
      </c>
      <c r="F120" s="36">
        <f t="shared" si="1"/>
        <v>0.59667416448852661</v>
      </c>
      <c r="G120" s="35">
        <v>42924.397152467434</v>
      </c>
    </row>
    <row r="121" spans="1:7" ht="16.899999999999999" customHeight="1" x14ac:dyDescent="0.25">
      <c r="A121" s="152" t="s">
        <v>16</v>
      </c>
      <c r="B121" s="38" t="s">
        <v>33</v>
      </c>
      <c r="C121" s="37">
        <v>851.68944223539279</v>
      </c>
      <c r="D121" s="36">
        <v>835.6230157486782</v>
      </c>
      <c r="E121" s="36">
        <v>896.78602971663395</v>
      </c>
      <c r="F121" s="36">
        <f t="shared" si="1"/>
        <v>1.0529495673480207</v>
      </c>
      <c r="G121" s="35">
        <v>896.14212727760969</v>
      </c>
    </row>
    <row r="122" spans="1:7" ht="16.899999999999999" customHeight="1" x14ac:dyDescent="0.25">
      <c r="A122" s="152"/>
      <c r="B122" s="38" t="s">
        <v>37</v>
      </c>
      <c r="C122" s="37">
        <v>355.24493663418764</v>
      </c>
      <c r="D122" s="36">
        <v>355.24493663418764</v>
      </c>
      <c r="E122" s="36">
        <v>184.34391164313396</v>
      </c>
      <c r="F122" s="36">
        <f t="shared" si="1"/>
        <v>0.51892058867811963</v>
      </c>
      <c r="G122" s="35">
        <v>179.54391164313395</v>
      </c>
    </row>
    <row r="123" spans="1:7" ht="16.899999999999999" customHeight="1" x14ac:dyDescent="0.25">
      <c r="A123" s="152"/>
      <c r="B123" s="38" t="s">
        <v>32</v>
      </c>
      <c r="C123" s="37">
        <v>1004.2534970104596</v>
      </c>
      <c r="D123" s="36">
        <v>815.73774831703986</v>
      </c>
      <c r="E123" s="36">
        <v>709.25585150513973</v>
      </c>
      <c r="F123" s="36">
        <f t="shared" si="1"/>
        <v>0.70625181153613914</v>
      </c>
      <c r="G123" s="35">
        <v>709.25585150513973</v>
      </c>
    </row>
    <row r="124" spans="1:7" ht="16.899999999999999" customHeight="1" x14ac:dyDescent="0.25">
      <c r="A124" s="152"/>
      <c r="B124" s="38" t="s">
        <v>42</v>
      </c>
      <c r="C124" s="37">
        <v>1909.7319797644561</v>
      </c>
      <c r="D124" s="36">
        <v>1837.5570607333298</v>
      </c>
      <c r="E124" s="36">
        <v>2039.0805812117328</v>
      </c>
      <c r="F124" s="36">
        <f t="shared" si="1"/>
        <v>1.0677312852368059</v>
      </c>
      <c r="G124" s="35">
        <v>2036.9881899073848</v>
      </c>
    </row>
    <row r="125" spans="1:7" ht="16.899999999999999" customHeight="1" x14ac:dyDescent="0.25">
      <c r="A125" s="152"/>
      <c r="B125" s="38" t="s">
        <v>36</v>
      </c>
      <c r="C125" s="37">
        <v>2</v>
      </c>
      <c r="D125" s="36">
        <v>2</v>
      </c>
      <c r="E125" s="36">
        <v>10</v>
      </c>
      <c r="F125" s="36">
        <f t="shared" si="1"/>
        <v>5</v>
      </c>
      <c r="G125" s="39"/>
    </row>
    <row r="126" spans="1:7" ht="16.899999999999999" customHeight="1" x14ac:dyDescent="0.25">
      <c r="A126" s="152"/>
      <c r="B126" s="38" t="s">
        <v>38</v>
      </c>
      <c r="C126" s="37">
        <v>418.20243126048814</v>
      </c>
      <c r="D126" s="36">
        <v>387.00548875169659</v>
      </c>
      <c r="E126" s="36">
        <v>215.90825644226129</v>
      </c>
      <c r="F126" s="36">
        <f t="shared" si="1"/>
        <v>0.51627690396610171</v>
      </c>
      <c r="G126" s="35">
        <v>215.90825644226129</v>
      </c>
    </row>
    <row r="127" spans="1:7" ht="16.899999999999999" customHeight="1" x14ac:dyDescent="0.25">
      <c r="A127" s="152"/>
      <c r="B127" s="38" t="s">
        <v>41</v>
      </c>
      <c r="C127" s="37">
        <v>149.73547421188934</v>
      </c>
      <c r="D127" s="36">
        <v>149.73547421188934</v>
      </c>
      <c r="E127" s="36">
        <v>139.45865301059547</v>
      </c>
      <c r="F127" s="36">
        <f t="shared" si="1"/>
        <v>0.93136682369101642</v>
      </c>
      <c r="G127" s="35">
        <v>139.45865301059547</v>
      </c>
    </row>
    <row r="128" spans="1:7" ht="16.899999999999999" customHeight="1" x14ac:dyDescent="0.25">
      <c r="A128" s="152"/>
      <c r="B128" s="38" t="s">
        <v>40</v>
      </c>
      <c r="C128" s="37">
        <v>216.84427344965121</v>
      </c>
      <c r="D128" s="36">
        <v>216.84427344965121</v>
      </c>
      <c r="E128" s="36">
        <v>305.67078968845306</v>
      </c>
      <c r="F128" s="36">
        <f t="shared" si="1"/>
        <v>1.409632750847932</v>
      </c>
      <c r="G128" s="35">
        <v>303.61364683131023</v>
      </c>
    </row>
    <row r="129" spans="1:7" ht="16.899999999999999" customHeight="1" x14ac:dyDescent="0.25">
      <c r="A129" s="152"/>
      <c r="B129" s="38" t="s">
        <v>35</v>
      </c>
      <c r="C129" s="37">
        <v>130.25484007907247</v>
      </c>
      <c r="D129" s="36">
        <v>70.78821817082482</v>
      </c>
      <c r="E129" s="36">
        <v>46.1412068261779</v>
      </c>
      <c r="F129" s="36">
        <f t="shared" si="1"/>
        <v>0.35423794461816105</v>
      </c>
      <c r="G129" s="35">
        <v>45.541206826177898</v>
      </c>
    </row>
    <row r="130" spans="1:7" ht="16.899999999999999" customHeight="1" x14ac:dyDescent="0.25">
      <c r="A130" s="152"/>
      <c r="B130" s="38" t="s">
        <v>39</v>
      </c>
      <c r="C130" s="37">
        <v>74.557848749017523</v>
      </c>
      <c r="D130" s="36">
        <v>49.978230755212415</v>
      </c>
      <c r="E130" s="36">
        <v>35.91006416609541</v>
      </c>
      <c r="F130" s="36">
        <f t="shared" si="1"/>
        <v>0.48164029365947353</v>
      </c>
      <c r="G130" s="35">
        <v>35.91006416609541</v>
      </c>
    </row>
    <row r="131" spans="1:7" ht="16.899999999999999" customHeight="1" x14ac:dyDescent="0.25">
      <c r="A131" s="152"/>
      <c r="B131" s="38" t="s">
        <v>28</v>
      </c>
      <c r="C131" s="37">
        <v>5112.5147233946145</v>
      </c>
      <c r="D131" s="36">
        <v>4720.5144467725086</v>
      </c>
      <c r="E131" s="36">
        <v>4582.5553442102228</v>
      </c>
      <c r="F131" s="36">
        <f t="shared" ref="F131:F170" si="2">IFERROR((E131/C131),"")</f>
        <v>0.89634076225554449</v>
      </c>
      <c r="G131" s="35">
        <v>4562.3619076097066</v>
      </c>
    </row>
    <row r="132" spans="1:7" ht="16.899999999999999" customHeight="1" x14ac:dyDescent="0.25">
      <c r="A132" s="152" t="s">
        <v>61</v>
      </c>
      <c r="B132" s="38" t="s">
        <v>33</v>
      </c>
      <c r="C132" s="37">
        <v>100396.07662534167</v>
      </c>
      <c r="D132" s="36">
        <v>87212.793327978143</v>
      </c>
      <c r="E132" s="36">
        <v>109739.74955226974</v>
      </c>
      <c r="F132" s="36">
        <f t="shared" si="2"/>
        <v>1.0930681082468672</v>
      </c>
      <c r="G132" s="35">
        <v>91532.698321778924</v>
      </c>
    </row>
    <row r="133" spans="1:7" ht="16.899999999999999" customHeight="1" x14ac:dyDescent="0.25">
      <c r="A133" s="152"/>
      <c r="B133" s="38" t="s">
        <v>37</v>
      </c>
      <c r="C133" s="37">
        <v>50500.365374299065</v>
      </c>
      <c r="D133" s="36">
        <v>48694.754979620804</v>
      </c>
      <c r="E133" s="36">
        <v>62549.838252349873</v>
      </c>
      <c r="F133" s="36">
        <f t="shared" si="2"/>
        <v>1.2386016970123368</v>
      </c>
      <c r="G133" s="35">
        <v>36158.862817258239</v>
      </c>
    </row>
    <row r="134" spans="1:7" ht="16.899999999999999" customHeight="1" x14ac:dyDescent="0.25">
      <c r="A134" s="152"/>
      <c r="B134" s="38" t="s">
        <v>32</v>
      </c>
      <c r="C134" s="37">
        <v>105200.96853969777</v>
      </c>
      <c r="D134" s="36">
        <v>88420.9245757389</v>
      </c>
      <c r="E134" s="36">
        <v>71906.178840102439</v>
      </c>
      <c r="F134" s="36">
        <f t="shared" si="2"/>
        <v>0.68351251740584984</v>
      </c>
      <c r="G134" s="35">
        <v>50709.11183989561</v>
      </c>
    </row>
    <row r="135" spans="1:7" ht="16.899999999999999" customHeight="1" x14ac:dyDescent="0.25">
      <c r="A135" s="152"/>
      <c r="B135" s="38" t="s">
        <v>42</v>
      </c>
      <c r="C135" s="37">
        <v>587.331494003432</v>
      </c>
      <c r="D135" s="36">
        <v>585.41301574256249</v>
      </c>
      <c r="E135" s="36">
        <v>1470.3891112704687</v>
      </c>
      <c r="F135" s="36">
        <f t="shared" si="2"/>
        <v>2.5035080295930405</v>
      </c>
      <c r="G135" s="35">
        <v>92.401043544836696</v>
      </c>
    </row>
    <row r="136" spans="1:7" ht="16.899999999999999" customHeight="1" x14ac:dyDescent="0.25">
      <c r="A136" s="152"/>
      <c r="B136" s="38" t="s">
        <v>36</v>
      </c>
      <c r="C136" s="37">
        <v>5236.6362065335661</v>
      </c>
      <c r="D136" s="36">
        <v>4862.7956537736591</v>
      </c>
      <c r="E136" s="36">
        <v>12377.145115373587</v>
      </c>
      <c r="F136" s="36">
        <f t="shared" si="2"/>
        <v>2.3635678758686844</v>
      </c>
      <c r="G136" s="35">
        <v>9035.9192107164545</v>
      </c>
    </row>
    <row r="137" spans="1:7" ht="16.899999999999999" customHeight="1" x14ac:dyDescent="0.25">
      <c r="A137" s="152"/>
      <c r="B137" s="38" t="s">
        <v>38</v>
      </c>
      <c r="C137" s="37">
        <v>2133.6457324949411</v>
      </c>
      <c r="D137" s="36">
        <v>2039.2553970349477</v>
      </c>
      <c r="E137" s="36">
        <v>1654.16789533563</v>
      </c>
      <c r="F137" s="36">
        <f t="shared" si="2"/>
        <v>0.77527767151923477</v>
      </c>
      <c r="G137" s="35">
        <v>973.01185156879956</v>
      </c>
    </row>
    <row r="138" spans="1:7" ht="16.899999999999999" customHeight="1" x14ac:dyDescent="0.25">
      <c r="A138" s="152"/>
      <c r="B138" s="38" t="s">
        <v>41</v>
      </c>
      <c r="C138" s="37">
        <v>4941.6051292822058</v>
      </c>
      <c r="D138" s="36">
        <v>4638.1096642289303</v>
      </c>
      <c r="E138" s="36">
        <v>2478.0638796232306</v>
      </c>
      <c r="F138" s="36">
        <f t="shared" si="2"/>
        <v>0.50146942436559727</v>
      </c>
      <c r="G138" s="35">
        <v>1978.663580050461</v>
      </c>
    </row>
    <row r="139" spans="1:7" ht="16.899999999999999" customHeight="1" x14ac:dyDescent="0.25">
      <c r="A139" s="152"/>
      <c r="B139" s="38" t="s">
        <v>40</v>
      </c>
      <c r="C139" s="37">
        <v>9464.3696760284711</v>
      </c>
      <c r="D139" s="36">
        <v>8226.6237999048008</v>
      </c>
      <c r="E139" s="36">
        <v>8366.2763275064935</v>
      </c>
      <c r="F139" s="36">
        <f t="shared" si="2"/>
        <v>0.88397607171841053</v>
      </c>
      <c r="G139" s="35">
        <v>7556.7183624171985</v>
      </c>
    </row>
    <row r="140" spans="1:7" ht="16.899999999999999" customHeight="1" x14ac:dyDescent="0.25">
      <c r="A140" s="152"/>
      <c r="B140" s="38" t="s">
        <v>35</v>
      </c>
      <c r="C140" s="37">
        <v>14162.399268514635</v>
      </c>
      <c r="D140" s="36">
        <v>11766.491210102729</v>
      </c>
      <c r="E140" s="36">
        <v>17167.968238539132</v>
      </c>
      <c r="F140" s="36">
        <f t="shared" si="2"/>
        <v>1.2122217368003723</v>
      </c>
      <c r="G140" s="35">
        <v>15572.054653958268</v>
      </c>
    </row>
    <row r="141" spans="1:7" ht="16.899999999999999" customHeight="1" x14ac:dyDescent="0.25">
      <c r="A141" s="152"/>
      <c r="B141" s="38" t="s">
        <v>39</v>
      </c>
      <c r="C141" s="37">
        <v>1560.8180639123789</v>
      </c>
      <c r="D141" s="36">
        <v>1550.3180639123786</v>
      </c>
      <c r="E141" s="36">
        <v>1083.3948763588983</v>
      </c>
      <c r="F141" s="36">
        <f t="shared" si="2"/>
        <v>0.69411989866598434</v>
      </c>
      <c r="G141" s="35">
        <v>713.02746670741635</v>
      </c>
    </row>
    <row r="142" spans="1:7" ht="16.899999999999999" customHeight="1" x14ac:dyDescent="0.25">
      <c r="A142" s="152"/>
      <c r="B142" s="38" t="s">
        <v>28</v>
      </c>
      <c r="C142" s="37">
        <v>294184.21611010842</v>
      </c>
      <c r="D142" s="36">
        <v>257997.4796880378</v>
      </c>
      <c r="E142" s="36">
        <v>288793.17208872945</v>
      </c>
      <c r="F142" s="36">
        <f t="shared" si="2"/>
        <v>0.98167459800303769</v>
      </c>
      <c r="G142" s="35">
        <v>214322.46914789628</v>
      </c>
    </row>
    <row r="143" spans="1:7" ht="16.899999999999999" customHeight="1" x14ac:dyDescent="0.25">
      <c r="A143" s="152" t="s">
        <v>17</v>
      </c>
      <c r="B143" s="38" t="s">
        <v>33</v>
      </c>
      <c r="C143" s="37">
        <v>2466.4826459636006</v>
      </c>
      <c r="D143" s="36">
        <v>2347.0987655995978</v>
      </c>
      <c r="E143" s="36">
        <v>6191.9228916852771</v>
      </c>
      <c r="F143" s="36">
        <f t="shared" si="2"/>
        <v>2.5104262954447947</v>
      </c>
      <c r="G143" s="35">
        <v>6106.922891685278</v>
      </c>
    </row>
    <row r="144" spans="1:7" ht="16.899999999999999" customHeight="1" x14ac:dyDescent="0.25">
      <c r="A144" s="152"/>
      <c r="B144" s="38" t="s">
        <v>37</v>
      </c>
      <c r="C144" s="37">
        <v>31</v>
      </c>
      <c r="D144" s="36">
        <v>31</v>
      </c>
      <c r="E144" s="36">
        <v>79.5</v>
      </c>
      <c r="F144" s="36">
        <f t="shared" si="2"/>
        <v>2.564516129032258</v>
      </c>
      <c r="G144" s="35">
        <v>11.1</v>
      </c>
    </row>
    <row r="145" spans="1:7" ht="16.899999999999999" customHeight="1" x14ac:dyDescent="0.25">
      <c r="A145" s="152"/>
      <c r="B145" s="38" t="s">
        <v>32</v>
      </c>
      <c r="C145" s="37">
        <v>2655.2890736236486</v>
      </c>
      <c r="D145" s="36">
        <v>1676.08481374959</v>
      </c>
      <c r="E145" s="36">
        <v>1570.3832325738642</v>
      </c>
      <c r="F145" s="36">
        <f t="shared" si="2"/>
        <v>0.59141705066061856</v>
      </c>
      <c r="G145" s="35">
        <v>1569.883232573864</v>
      </c>
    </row>
    <row r="146" spans="1:7" ht="16.899999999999999" customHeight="1" x14ac:dyDescent="0.25">
      <c r="A146" s="152"/>
      <c r="B146" s="38" t="s">
        <v>42</v>
      </c>
      <c r="C146" s="37">
        <v>19.89826670051114</v>
      </c>
      <c r="D146" s="36">
        <v>5.9694800101533421</v>
      </c>
      <c r="E146" s="36">
        <v>1.595045058712973</v>
      </c>
      <c r="F146" s="36">
        <f t="shared" si="2"/>
        <v>8.0159999999999995E-2</v>
      </c>
      <c r="G146" s="35">
        <v>1.595045058712973</v>
      </c>
    </row>
    <row r="147" spans="1:7" ht="16.899999999999999" customHeight="1" x14ac:dyDescent="0.25">
      <c r="A147" s="152"/>
      <c r="B147" s="38" t="s">
        <v>36</v>
      </c>
      <c r="C147" s="37">
        <v>523.66666666666663</v>
      </c>
      <c r="D147" s="36">
        <v>508.16666666666663</v>
      </c>
      <c r="E147" s="36">
        <v>1321.3333333333335</v>
      </c>
      <c r="F147" s="36">
        <f t="shared" si="2"/>
        <v>2.5232336091661365</v>
      </c>
      <c r="G147" s="35">
        <v>1195</v>
      </c>
    </row>
    <row r="148" spans="1:7" ht="16.899999999999999" customHeight="1" x14ac:dyDescent="0.25">
      <c r="A148" s="152"/>
      <c r="B148" s="38" t="s">
        <v>38</v>
      </c>
      <c r="C148" s="37">
        <v>139.62396273962523</v>
      </c>
      <c r="D148" s="36">
        <v>139.62396273962523</v>
      </c>
      <c r="E148" s="36">
        <v>56.587068035725324</v>
      </c>
      <c r="F148" s="36">
        <f t="shared" si="2"/>
        <v>0.40528192242509625</v>
      </c>
      <c r="G148" s="35">
        <v>55.337068035725324</v>
      </c>
    </row>
    <row r="149" spans="1:7" ht="16.899999999999999" customHeight="1" x14ac:dyDescent="0.25">
      <c r="A149" s="152"/>
      <c r="B149" s="38" t="s">
        <v>40</v>
      </c>
      <c r="C149" s="37">
        <v>132.27941891701636</v>
      </c>
      <c r="D149" s="36">
        <v>132.27941891701636</v>
      </c>
      <c r="E149" s="36">
        <v>176.74230614507235</v>
      </c>
      <c r="F149" s="36">
        <f t="shared" si="2"/>
        <v>1.3361285345224352</v>
      </c>
      <c r="G149" s="35">
        <v>176.74230614507235</v>
      </c>
    </row>
    <row r="150" spans="1:7" ht="16.899999999999999" customHeight="1" x14ac:dyDescent="0.25">
      <c r="A150" s="152"/>
      <c r="B150" s="38" t="s">
        <v>35</v>
      </c>
      <c r="C150" s="37">
        <v>160.36739864864865</v>
      </c>
      <c r="D150" s="36">
        <v>160.36739864864865</v>
      </c>
      <c r="E150" s="36">
        <v>433.26435810810813</v>
      </c>
      <c r="F150" s="36">
        <f t="shared" si="2"/>
        <v>2.7016984858459514</v>
      </c>
      <c r="G150" s="35">
        <v>433.26435810810813</v>
      </c>
    </row>
    <row r="151" spans="1:7" ht="16.899999999999999" customHeight="1" x14ac:dyDescent="0.25">
      <c r="A151" s="152"/>
      <c r="B151" s="38" t="s">
        <v>39</v>
      </c>
      <c r="C151" s="37">
        <v>196.63694395044081</v>
      </c>
      <c r="D151" s="36">
        <v>196.63694395044081</v>
      </c>
      <c r="E151" s="36">
        <v>96.588066868456522</v>
      </c>
      <c r="F151" s="36">
        <f t="shared" si="2"/>
        <v>0.49119999999999997</v>
      </c>
      <c r="G151" s="35">
        <v>96.588066868456522</v>
      </c>
    </row>
    <row r="152" spans="1:7" ht="16.899999999999999" customHeight="1" x14ac:dyDescent="0.25">
      <c r="A152" s="152"/>
      <c r="B152" s="38" t="s">
        <v>28</v>
      </c>
      <c r="C152" s="37">
        <v>6325.2443772101587</v>
      </c>
      <c r="D152" s="36">
        <v>5197.2274502817399</v>
      </c>
      <c r="E152" s="36">
        <v>9927.916301808551</v>
      </c>
      <c r="F152" s="36">
        <f t="shared" si="2"/>
        <v>1.5695703928181512</v>
      </c>
      <c r="G152" s="35">
        <v>9646.4329684752156</v>
      </c>
    </row>
    <row r="153" spans="1:7" ht="16.899999999999999" customHeight="1" x14ac:dyDescent="0.25">
      <c r="A153" s="152" t="s">
        <v>18</v>
      </c>
      <c r="B153" s="38" t="s">
        <v>33</v>
      </c>
      <c r="C153" s="37">
        <v>369.97885981430341</v>
      </c>
      <c r="D153" s="36">
        <v>365.91887358102531</v>
      </c>
      <c r="E153" s="36">
        <v>11677.01162012136</v>
      </c>
      <c r="F153" s="36">
        <f t="shared" si="2"/>
        <v>31.561294139838651</v>
      </c>
      <c r="G153" s="35">
        <v>10247.315217980757</v>
      </c>
    </row>
    <row r="154" spans="1:7" ht="16.899999999999999" customHeight="1" x14ac:dyDescent="0.25">
      <c r="A154" s="152"/>
      <c r="B154" s="38" t="s">
        <v>37</v>
      </c>
      <c r="C154" s="37">
        <v>183.97996170050078</v>
      </c>
      <c r="D154" s="36">
        <v>150.23084820182035</v>
      </c>
      <c r="E154" s="36">
        <v>349.34441380503961</v>
      </c>
      <c r="F154" s="36">
        <f t="shared" si="2"/>
        <v>1.8988177330623324</v>
      </c>
      <c r="G154" s="35">
        <v>268.13536972751933</v>
      </c>
    </row>
    <row r="155" spans="1:7" ht="16.899999999999999" customHeight="1" x14ac:dyDescent="0.25">
      <c r="A155" s="152"/>
      <c r="B155" s="38" t="s">
        <v>42</v>
      </c>
      <c r="C155" s="37">
        <v>0.34002591618341599</v>
      </c>
      <c r="D155" s="36">
        <v>0.34002591618341599</v>
      </c>
      <c r="E155" s="36">
        <v>2.1391944360909187</v>
      </c>
      <c r="F155" s="36">
        <f t="shared" si="2"/>
        <v>6.29126879533794</v>
      </c>
      <c r="G155" s="39"/>
    </row>
    <row r="156" spans="1:7" ht="16.899999999999999" customHeight="1" x14ac:dyDescent="0.25">
      <c r="A156" s="152"/>
      <c r="B156" s="38" t="s">
        <v>36</v>
      </c>
      <c r="C156" s="37">
        <v>375.90869138570241</v>
      </c>
      <c r="D156" s="36">
        <v>375.90869138570241</v>
      </c>
      <c r="E156" s="36">
        <v>5081.3047525992351</v>
      </c>
      <c r="F156" s="36">
        <f t="shared" si="2"/>
        <v>13.517390975633349</v>
      </c>
      <c r="G156" s="35">
        <v>4337.7276106726449</v>
      </c>
    </row>
    <row r="157" spans="1:7" ht="16.899999999999999" customHeight="1" x14ac:dyDescent="0.25">
      <c r="A157" s="152"/>
      <c r="B157" s="38" t="s">
        <v>38</v>
      </c>
      <c r="C157" s="37">
        <v>23.334251846872633</v>
      </c>
      <c r="D157" s="36">
        <v>23.050242796657535</v>
      </c>
      <c r="E157" s="36">
        <v>82.217588191409462</v>
      </c>
      <c r="F157" s="36">
        <f t="shared" si="2"/>
        <v>3.5234722214772294</v>
      </c>
      <c r="G157" s="35">
        <v>9.0800228146766369</v>
      </c>
    </row>
    <row r="158" spans="1:7" ht="16.899999999999999" customHeight="1" x14ac:dyDescent="0.25">
      <c r="A158" s="152"/>
      <c r="B158" s="38" t="s">
        <v>41</v>
      </c>
      <c r="C158" s="37">
        <v>52.476819399412058</v>
      </c>
      <c r="D158" s="36">
        <v>48.592847176667632</v>
      </c>
      <c r="E158" s="36">
        <v>416.66628035058477</v>
      </c>
      <c r="F158" s="36">
        <f t="shared" si="2"/>
        <v>7.9400063707987041</v>
      </c>
      <c r="G158" s="35">
        <v>312.14933416041663</v>
      </c>
    </row>
    <row r="159" spans="1:7" ht="16.899999999999999" customHeight="1" x14ac:dyDescent="0.25">
      <c r="A159" s="152"/>
      <c r="B159" s="38" t="s">
        <v>40</v>
      </c>
      <c r="C159" s="37">
        <v>552.42425204951337</v>
      </c>
      <c r="D159" s="36">
        <v>479.13873906939278</v>
      </c>
      <c r="E159" s="36">
        <v>679.30219553064887</v>
      </c>
      <c r="F159" s="36">
        <f t="shared" si="2"/>
        <v>1.2296748251193061</v>
      </c>
      <c r="G159" s="35">
        <v>520.94499330342455</v>
      </c>
    </row>
    <row r="160" spans="1:7" ht="16.899999999999999" customHeight="1" x14ac:dyDescent="0.25">
      <c r="A160" s="152"/>
      <c r="B160" s="38" t="s">
        <v>35</v>
      </c>
      <c r="C160" s="37">
        <v>482.46755908084685</v>
      </c>
      <c r="D160" s="36">
        <v>432.03491028346116</v>
      </c>
      <c r="E160" s="36">
        <v>3243.1240082335025</v>
      </c>
      <c r="F160" s="36">
        <f t="shared" si="2"/>
        <v>6.7219524861153488</v>
      </c>
      <c r="G160" s="35">
        <v>2583.0174932836853</v>
      </c>
    </row>
    <row r="161" spans="1:7" ht="16.899999999999999" customHeight="1" x14ac:dyDescent="0.25">
      <c r="A161" s="152"/>
      <c r="B161" s="38" t="s">
        <v>39</v>
      </c>
      <c r="C161" s="37">
        <v>1</v>
      </c>
      <c r="D161" s="36">
        <v>0.5</v>
      </c>
      <c r="E161" s="36">
        <v>1</v>
      </c>
      <c r="F161" s="36">
        <f t="shared" si="2"/>
        <v>1</v>
      </c>
      <c r="G161" s="35">
        <v>0.75</v>
      </c>
    </row>
    <row r="162" spans="1:7" ht="16.899999999999999" customHeight="1" x14ac:dyDescent="0.25">
      <c r="A162" s="152"/>
      <c r="B162" s="38" t="s">
        <v>28</v>
      </c>
      <c r="C162" s="37">
        <v>2041.9104211933352</v>
      </c>
      <c r="D162" s="36">
        <v>1875.7151784109103</v>
      </c>
      <c r="E162" s="36">
        <v>21532.110053267876</v>
      </c>
      <c r="F162" s="36">
        <f t="shared" si="2"/>
        <v>10.545080641042059</v>
      </c>
      <c r="G162" s="35">
        <v>18279.120041943119</v>
      </c>
    </row>
    <row r="163" spans="1:7" ht="16.899999999999999" customHeight="1" x14ac:dyDescent="0.25">
      <c r="A163" s="152" t="s">
        <v>19</v>
      </c>
      <c r="B163" s="38" t="s">
        <v>40</v>
      </c>
      <c r="C163" s="37">
        <v>13.93205022992985</v>
      </c>
      <c r="D163" s="36">
        <v>13.93205022992985</v>
      </c>
      <c r="E163" s="36">
        <v>48.316350197396716</v>
      </c>
      <c r="F163" s="36">
        <f t="shared" si="2"/>
        <v>3.468</v>
      </c>
      <c r="G163" s="35">
        <v>48.316350197396716</v>
      </c>
    </row>
    <row r="164" spans="1:7" ht="16.899999999999999" customHeight="1" x14ac:dyDescent="0.25">
      <c r="A164" s="152"/>
      <c r="B164" s="38" t="s">
        <v>28</v>
      </c>
      <c r="C164" s="37">
        <v>13.93205022992985</v>
      </c>
      <c r="D164" s="36">
        <v>13.93205022992985</v>
      </c>
      <c r="E164" s="36">
        <v>48.316350197396716</v>
      </c>
      <c r="F164" s="36">
        <f t="shared" si="2"/>
        <v>3.468</v>
      </c>
      <c r="G164" s="35">
        <v>48.316350197396716</v>
      </c>
    </row>
    <row r="165" spans="1:7" ht="16.899999999999999" customHeight="1" x14ac:dyDescent="0.25">
      <c r="A165" s="152" t="s">
        <v>70</v>
      </c>
      <c r="B165" s="38" t="s">
        <v>33</v>
      </c>
      <c r="C165" s="37">
        <v>3608.6341294063777</v>
      </c>
      <c r="D165" s="36">
        <v>2840.6257461252267</v>
      </c>
      <c r="E165" s="36">
        <v>1254.2043029118963</v>
      </c>
      <c r="F165" s="36">
        <f t="shared" si="2"/>
        <v>0.34755651527305531</v>
      </c>
      <c r="G165" s="35">
        <v>633.61953086146252</v>
      </c>
    </row>
    <row r="166" spans="1:7" ht="16.899999999999999" customHeight="1" x14ac:dyDescent="0.25">
      <c r="A166" s="152"/>
      <c r="B166" s="38" t="s">
        <v>37</v>
      </c>
      <c r="C166" s="37">
        <v>1709.5037154065421</v>
      </c>
      <c r="D166" s="36">
        <v>1650.5164520063572</v>
      </c>
      <c r="E166" s="36">
        <v>723.85899093462649</v>
      </c>
      <c r="F166" s="36">
        <f t="shared" si="2"/>
        <v>0.42343224200743163</v>
      </c>
      <c r="G166" s="35">
        <v>356.80245302794248</v>
      </c>
    </row>
    <row r="167" spans="1:7" ht="16.899999999999999" customHeight="1" x14ac:dyDescent="0.25">
      <c r="A167" s="152"/>
      <c r="B167" s="38" t="s">
        <v>32</v>
      </c>
      <c r="C167" s="37">
        <v>1476.0486136197981</v>
      </c>
      <c r="D167" s="36">
        <v>1426.3458677269762</v>
      </c>
      <c r="E167" s="36">
        <v>597.9732209121488</v>
      </c>
      <c r="F167" s="36">
        <f t="shared" si="2"/>
        <v>0.40511756550192818</v>
      </c>
      <c r="G167" s="35">
        <v>345.47098182406319</v>
      </c>
    </row>
    <row r="168" spans="1:7" ht="16.899999999999999" customHeight="1" x14ac:dyDescent="0.25">
      <c r="A168" s="152"/>
      <c r="B168" s="38" t="s">
        <v>42</v>
      </c>
      <c r="C168" s="37">
        <v>4370.3683022968762</v>
      </c>
      <c r="D168" s="36">
        <v>3518.6810164884196</v>
      </c>
      <c r="E168" s="36">
        <v>1642.014928033446</v>
      </c>
      <c r="F168" s="36">
        <f t="shared" si="2"/>
        <v>0.37571545793302458</v>
      </c>
      <c r="G168" s="35">
        <v>949.4604172504994</v>
      </c>
    </row>
    <row r="169" spans="1:7" ht="16.899999999999999" customHeight="1" x14ac:dyDescent="0.25">
      <c r="A169" s="152"/>
      <c r="B169" s="38" t="s">
        <v>36</v>
      </c>
      <c r="C169" s="37">
        <v>1355.2639183619387</v>
      </c>
      <c r="D169" s="36">
        <v>736.33557081413028</v>
      </c>
      <c r="E169" s="36">
        <v>440.98239489667873</v>
      </c>
      <c r="F169" s="36">
        <f t="shared" si="2"/>
        <v>0.32538488549867034</v>
      </c>
      <c r="G169" s="35">
        <v>99.964235887940887</v>
      </c>
    </row>
    <row r="170" spans="1:7" ht="16.899999999999999" customHeight="1" x14ac:dyDescent="0.25">
      <c r="A170" s="152"/>
      <c r="B170" s="38" t="s">
        <v>38</v>
      </c>
      <c r="C170" s="37">
        <v>11201.934464298136</v>
      </c>
      <c r="D170" s="36">
        <v>10259.705719754025</v>
      </c>
      <c r="E170" s="36">
        <v>4172.485978359784</v>
      </c>
      <c r="F170" s="36">
        <f t="shared" si="2"/>
        <v>0.37247905633245587</v>
      </c>
      <c r="G170" s="35">
        <v>2037.8999891986905</v>
      </c>
    </row>
    <row r="171" spans="1:7" ht="16.899999999999999" customHeight="1" x14ac:dyDescent="0.25">
      <c r="A171" s="152"/>
      <c r="B171" s="38" t="s">
        <v>41</v>
      </c>
      <c r="C171" s="37">
        <v>46352.818557113649</v>
      </c>
      <c r="D171" s="36">
        <v>41958.113443037422</v>
      </c>
      <c r="E171" s="36">
        <v>25368.29306023278</v>
      </c>
      <c r="F171" s="36">
        <f t="shared" ref="F171:F234" si="3">IFERROR((E171/C171),"")</f>
        <v>0.54728695794356552</v>
      </c>
      <c r="G171" s="35">
        <v>14156.591260536758</v>
      </c>
    </row>
    <row r="172" spans="1:7" ht="16.899999999999999" customHeight="1" x14ac:dyDescent="0.25">
      <c r="A172" s="152"/>
      <c r="B172" s="38" t="s">
        <v>40</v>
      </c>
      <c r="C172" s="37">
        <v>5024.7715325407435</v>
      </c>
      <c r="D172" s="36">
        <v>4577.354732911167</v>
      </c>
      <c r="E172" s="36">
        <v>3100.3991466973434</v>
      </c>
      <c r="F172" s="36">
        <f t="shared" si="3"/>
        <v>0.61702290872708521</v>
      </c>
      <c r="G172" s="35">
        <v>1681.6939191725096</v>
      </c>
    </row>
    <row r="173" spans="1:7" ht="16.899999999999999" customHeight="1" x14ac:dyDescent="0.25">
      <c r="A173" s="152"/>
      <c r="B173" s="38" t="s">
        <v>35</v>
      </c>
      <c r="C173" s="37">
        <v>3041.4568038833363</v>
      </c>
      <c r="D173" s="36">
        <v>1512.5530035120737</v>
      </c>
      <c r="E173" s="36">
        <v>735.51807330524889</v>
      </c>
      <c r="F173" s="36">
        <f t="shared" si="3"/>
        <v>0.24183084644376288</v>
      </c>
      <c r="G173" s="35">
        <v>199.31811106593372</v>
      </c>
    </row>
    <row r="174" spans="1:7" ht="16.899999999999999" customHeight="1" x14ac:dyDescent="0.25">
      <c r="A174" s="152"/>
      <c r="B174" s="38" t="s">
        <v>39</v>
      </c>
      <c r="C174" s="37">
        <v>2250.380665706693</v>
      </c>
      <c r="D174" s="36">
        <v>1530.0330842729272</v>
      </c>
      <c r="E174" s="36">
        <v>346.26144995439739</v>
      </c>
      <c r="F174" s="36">
        <f t="shared" si="3"/>
        <v>0.15386794564628026</v>
      </c>
      <c r="G174" s="35">
        <v>151.55966982661229</v>
      </c>
    </row>
    <row r="175" spans="1:7" ht="16.899999999999999" customHeight="1" x14ac:dyDescent="0.25">
      <c r="A175" s="152"/>
      <c r="B175" s="38" t="s">
        <v>28</v>
      </c>
      <c r="C175" s="37">
        <v>80391.180702634025</v>
      </c>
      <c r="D175" s="36">
        <v>70010.264636648732</v>
      </c>
      <c r="E175" s="36">
        <v>38381.991546238372</v>
      </c>
      <c r="F175" s="36">
        <f t="shared" si="3"/>
        <v>0.47744032629913574</v>
      </c>
      <c r="G175" s="35">
        <v>20612.380568652417</v>
      </c>
    </row>
    <row r="176" spans="1:7" ht="16.899999999999999" customHeight="1" x14ac:dyDescent="0.25">
      <c r="A176" s="152" t="s">
        <v>20</v>
      </c>
      <c r="B176" s="38" t="s">
        <v>33</v>
      </c>
      <c r="C176" s="37">
        <v>583.13988979029546</v>
      </c>
      <c r="D176" s="36">
        <v>582.71062149761258</v>
      </c>
      <c r="E176" s="36">
        <v>112.02081005924893</v>
      </c>
      <c r="F176" s="36">
        <f t="shared" si="3"/>
        <v>0.19209937790318724</v>
      </c>
      <c r="G176" s="35">
        <v>111.96715152266357</v>
      </c>
    </row>
    <row r="177" spans="1:7" ht="16.899999999999999" customHeight="1" x14ac:dyDescent="0.25">
      <c r="A177" s="152"/>
      <c r="B177" s="38" t="s">
        <v>37</v>
      </c>
      <c r="C177" s="37">
        <v>407.2801204146412</v>
      </c>
      <c r="D177" s="36">
        <v>377.13892357757788</v>
      </c>
      <c r="E177" s="36">
        <v>508.4062470293261</v>
      </c>
      <c r="F177" s="36">
        <f t="shared" si="3"/>
        <v>1.2482962500397294</v>
      </c>
      <c r="G177" s="35">
        <v>508.4062470293261</v>
      </c>
    </row>
    <row r="178" spans="1:7" ht="16.899999999999999" customHeight="1" x14ac:dyDescent="0.25">
      <c r="A178" s="152"/>
      <c r="B178" s="38" t="s">
        <v>32</v>
      </c>
      <c r="C178" s="37">
        <v>132.71615842273775</v>
      </c>
      <c r="D178" s="36">
        <v>132.71615842273775</v>
      </c>
      <c r="E178" s="36">
        <v>15.963899491452841</v>
      </c>
      <c r="F178" s="36">
        <f t="shared" si="3"/>
        <v>0.12028602757324693</v>
      </c>
      <c r="G178" s="35">
        <v>15.963899491452841</v>
      </c>
    </row>
    <row r="179" spans="1:7" ht="16.899999999999999" customHeight="1" x14ac:dyDescent="0.25">
      <c r="A179" s="152"/>
      <c r="B179" s="38" t="s">
        <v>42</v>
      </c>
      <c r="C179" s="37">
        <v>174.34231756865694</v>
      </c>
      <c r="D179" s="36">
        <v>174.34231756865694</v>
      </c>
      <c r="E179" s="36">
        <v>69.458628810906646</v>
      </c>
      <c r="F179" s="36">
        <f t="shared" si="3"/>
        <v>0.39840372538097912</v>
      </c>
      <c r="G179" s="35">
        <v>69.333628810906646</v>
      </c>
    </row>
    <row r="180" spans="1:7" ht="16.899999999999999" customHeight="1" x14ac:dyDescent="0.25">
      <c r="A180" s="152"/>
      <c r="B180" s="38" t="s">
        <v>36</v>
      </c>
      <c r="C180" s="37">
        <v>4</v>
      </c>
      <c r="D180" s="36">
        <v>4</v>
      </c>
      <c r="E180" s="36">
        <v>4</v>
      </c>
      <c r="F180" s="36">
        <f t="shared" si="3"/>
        <v>1</v>
      </c>
      <c r="G180" s="39"/>
    </row>
    <row r="181" spans="1:7" ht="16.899999999999999" customHeight="1" x14ac:dyDescent="0.25">
      <c r="A181" s="152"/>
      <c r="B181" s="38" t="s">
        <v>38</v>
      </c>
      <c r="C181" s="37">
        <v>822.92851256814617</v>
      </c>
      <c r="D181" s="36">
        <v>640.27797187448402</v>
      </c>
      <c r="E181" s="36">
        <v>269.80663017145724</v>
      </c>
      <c r="F181" s="36">
        <f t="shared" si="3"/>
        <v>0.32786156519168452</v>
      </c>
      <c r="G181" s="35">
        <v>269.80663017145724</v>
      </c>
    </row>
    <row r="182" spans="1:7" ht="16.899999999999999" customHeight="1" x14ac:dyDescent="0.25">
      <c r="A182" s="152"/>
      <c r="B182" s="38" t="s">
        <v>41</v>
      </c>
      <c r="C182" s="37">
        <v>202.77106888478329</v>
      </c>
      <c r="D182" s="36">
        <v>131.08032597366744</v>
      </c>
      <c r="E182" s="36">
        <v>90.167297847240917</v>
      </c>
      <c r="F182" s="36">
        <f t="shared" si="3"/>
        <v>0.44467535898069832</v>
      </c>
      <c r="G182" s="35">
        <v>90.167297847240917</v>
      </c>
    </row>
    <row r="183" spans="1:7" ht="16.899999999999999" customHeight="1" x14ac:dyDescent="0.25">
      <c r="A183" s="152"/>
      <c r="B183" s="38" t="s">
        <v>40</v>
      </c>
      <c r="C183" s="37">
        <v>59.877363473630481</v>
      </c>
      <c r="D183" s="36">
        <v>59.877363473630481</v>
      </c>
      <c r="E183" s="36">
        <v>47.872694358782567</v>
      </c>
      <c r="F183" s="36">
        <f t="shared" si="3"/>
        <v>0.79951239636436777</v>
      </c>
      <c r="G183" s="35">
        <v>47.872694358782567</v>
      </c>
    </row>
    <row r="184" spans="1:7" ht="16.899999999999999" customHeight="1" x14ac:dyDescent="0.25">
      <c r="A184" s="152"/>
      <c r="B184" s="38" t="s">
        <v>35</v>
      </c>
      <c r="C184" s="37">
        <v>147.89252933346256</v>
      </c>
      <c r="D184" s="36">
        <v>143.8933481958826</v>
      </c>
      <c r="E184" s="36">
        <v>124.32385284124256</v>
      </c>
      <c r="F184" s="36">
        <f t="shared" si="3"/>
        <v>0.84063646352901145</v>
      </c>
      <c r="G184" s="35">
        <v>124.32385284124256</v>
      </c>
    </row>
    <row r="185" spans="1:7" ht="16.899999999999999" customHeight="1" x14ac:dyDescent="0.25">
      <c r="A185" s="152"/>
      <c r="B185" s="38" t="s">
        <v>39</v>
      </c>
      <c r="C185" s="37">
        <v>28.270185023755943</v>
      </c>
      <c r="D185" s="36">
        <v>28.270185023755943</v>
      </c>
      <c r="E185" s="36">
        <v>6.1063599651312837</v>
      </c>
      <c r="F185" s="36">
        <f t="shared" si="3"/>
        <v>0.216</v>
      </c>
      <c r="G185" s="35">
        <v>6.1063599651312837</v>
      </c>
    </row>
    <row r="186" spans="1:7" ht="16.899999999999999" customHeight="1" x14ac:dyDescent="0.25">
      <c r="A186" s="152"/>
      <c r="B186" s="38" t="s">
        <v>28</v>
      </c>
      <c r="C186" s="37">
        <v>2563.2181454801093</v>
      </c>
      <c r="D186" s="36">
        <v>2274.3072156080057</v>
      </c>
      <c r="E186" s="36">
        <v>1248.1264205747891</v>
      </c>
      <c r="F186" s="36">
        <f t="shared" si="3"/>
        <v>0.48693726001264942</v>
      </c>
      <c r="G186" s="35">
        <v>1243.9477620382036</v>
      </c>
    </row>
    <row r="187" spans="1:7" ht="16.899999999999999" customHeight="1" x14ac:dyDescent="0.25">
      <c r="A187" s="152" t="s">
        <v>21</v>
      </c>
      <c r="B187" s="38" t="s">
        <v>33</v>
      </c>
      <c r="C187" s="37">
        <v>63.831251505275802</v>
      </c>
      <c r="D187" s="36">
        <v>33.702212866041094</v>
      </c>
      <c r="E187" s="36">
        <v>44.286399592265681</v>
      </c>
      <c r="F187" s="36">
        <f t="shared" si="3"/>
        <v>0.69380434423419235</v>
      </c>
      <c r="G187" s="35">
        <v>0.9071584645143691</v>
      </c>
    </row>
    <row r="188" spans="1:7" ht="16.899999999999999" customHeight="1" x14ac:dyDescent="0.25">
      <c r="A188" s="152"/>
      <c r="B188" s="38" t="s">
        <v>37</v>
      </c>
      <c r="C188" s="37">
        <v>16.574270465079614</v>
      </c>
      <c r="D188" s="36">
        <v>5.8120629721566104</v>
      </c>
      <c r="E188" s="36">
        <v>1.9718762925121485</v>
      </c>
      <c r="F188" s="36">
        <f t="shared" si="3"/>
        <v>0.11897213193586416</v>
      </c>
      <c r="G188" s="35">
        <v>0.20162325919799479</v>
      </c>
    </row>
    <row r="189" spans="1:7" ht="16.899999999999999" customHeight="1" x14ac:dyDescent="0.25">
      <c r="A189" s="152"/>
      <c r="B189" s="38" t="s">
        <v>32</v>
      </c>
      <c r="C189" s="37">
        <v>82.945812661828384</v>
      </c>
      <c r="D189" s="36">
        <v>82.945812661828384</v>
      </c>
      <c r="E189" s="36">
        <v>40.467389324712421</v>
      </c>
      <c r="F189" s="36">
        <f t="shared" si="3"/>
        <v>0.48787742293512415</v>
      </c>
      <c r="G189" s="35">
        <v>28.920337620373992</v>
      </c>
    </row>
    <row r="190" spans="1:7" ht="16.899999999999999" customHeight="1" x14ac:dyDescent="0.25">
      <c r="A190" s="152"/>
      <c r="B190" s="38" t="s">
        <v>42</v>
      </c>
      <c r="C190" s="37">
        <v>1325.8639070912413</v>
      </c>
      <c r="D190" s="36">
        <v>1144.4272647241214</v>
      </c>
      <c r="E190" s="36">
        <v>886.5420398760607</v>
      </c>
      <c r="F190" s="36">
        <f t="shared" si="3"/>
        <v>0.66865236706006204</v>
      </c>
      <c r="G190" s="35">
        <v>539.71524439488269</v>
      </c>
    </row>
    <row r="191" spans="1:7" ht="16.899999999999999" customHeight="1" x14ac:dyDescent="0.25">
      <c r="A191" s="152"/>
      <c r="B191" s="38" t="s">
        <v>38</v>
      </c>
      <c r="C191" s="37">
        <v>160.30452942160338</v>
      </c>
      <c r="D191" s="36">
        <v>105.18122168237029</v>
      </c>
      <c r="E191" s="36">
        <v>31.120180076463505</v>
      </c>
      <c r="F191" s="36">
        <f t="shared" si="3"/>
        <v>0.19413163301591407</v>
      </c>
      <c r="G191" s="35">
        <v>7.9098272976624386</v>
      </c>
    </row>
    <row r="192" spans="1:7" ht="16.899999999999999" customHeight="1" x14ac:dyDescent="0.25">
      <c r="A192" s="152"/>
      <c r="B192" s="38" t="s">
        <v>41</v>
      </c>
      <c r="C192" s="37">
        <v>219.45152458745184</v>
      </c>
      <c r="D192" s="36">
        <v>216.48715469681326</v>
      </c>
      <c r="E192" s="36">
        <v>121.69284102676833</v>
      </c>
      <c r="F192" s="36">
        <f t="shared" si="3"/>
        <v>0.55453176393073322</v>
      </c>
      <c r="G192" s="35">
        <v>48.415530632897301</v>
      </c>
    </row>
    <row r="193" spans="1:7" ht="16.899999999999999" customHeight="1" x14ac:dyDescent="0.25">
      <c r="A193" s="152"/>
      <c r="B193" s="38" t="s">
        <v>35</v>
      </c>
      <c r="C193" s="37">
        <v>78.15213556729941</v>
      </c>
      <c r="D193" s="36">
        <v>14.037632579968935</v>
      </c>
      <c r="E193" s="36">
        <v>22.763728508057731</v>
      </c>
      <c r="F193" s="36">
        <f t="shared" si="3"/>
        <v>0.29127455497943655</v>
      </c>
      <c r="G193" s="35">
        <v>11.381864254028866</v>
      </c>
    </row>
    <row r="194" spans="1:7" ht="16.899999999999999" customHeight="1" x14ac:dyDescent="0.25">
      <c r="A194" s="152"/>
      <c r="B194" s="38" t="s">
        <v>39</v>
      </c>
      <c r="C194" s="37">
        <v>209.84904616347592</v>
      </c>
      <c r="D194" s="36">
        <v>143.74098293236878</v>
      </c>
      <c r="E194" s="36">
        <v>61.879881944969753</v>
      </c>
      <c r="F194" s="36">
        <f t="shared" si="3"/>
        <v>0.29487807105286667</v>
      </c>
      <c r="G194" s="35">
        <v>9.0284095710759011</v>
      </c>
    </row>
    <row r="195" spans="1:7" ht="16.899999999999999" customHeight="1" x14ac:dyDescent="0.25">
      <c r="A195" s="152"/>
      <c r="B195" s="38" t="s">
        <v>28</v>
      </c>
      <c r="C195" s="37">
        <v>2156.9724774632559</v>
      </c>
      <c r="D195" s="36">
        <v>1746.3343451156686</v>
      </c>
      <c r="E195" s="36">
        <v>1210.7243366418102</v>
      </c>
      <c r="F195" s="36">
        <f t="shared" si="3"/>
        <v>0.56130727178573137</v>
      </c>
      <c r="G195" s="35">
        <v>646.4799954946335</v>
      </c>
    </row>
    <row r="196" spans="1:7" ht="16.899999999999999" customHeight="1" x14ac:dyDescent="0.25">
      <c r="A196" s="152" t="s">
        <v>71</v>
      </c>
      <c r="B196" s="38" t="s">
        <v>33</v>
      </c>
      <c r="C196" s="37">
        <v>5588.3718380332948</v>
      </c>
      <c r="D196" s="36">
        <v>4692.0853572722071</v>
      </c>
      <c r="E196" s="36">
        <v>1865.0721426965365</v>
      </c>
      <c r="F196" s="36">
        <f t="shared" si="3"/>
        <v>0.33374159715057683</v>
      </c>
      <c r="G196" s="35">
        <v>1086.4877460220262</v>
      </c>
    </row>
    <row r="197" spans="1:7" ht="16.899999999999999" customHeight="1" x14ac:dyDescent="0.25">
      <c r="A197" s="152"/>
      <c r="B197" s="38" t="s">
        <v>37</v>
      </c>
      <c r="C197" s="37">
        <v>312.6392365725751</v>
      </c>
      <c r="D197" s="36">
        <v>261.62111647463252</v>
      </c>
      <c r="E197" s="36">
        <v>160.04223495112592</v>
      </c>
      <c r="F197" s="36">
        <f t="shared" si="3"/>
        <v>0.51190706804957997</v>
      </c>
      <c r="G197" s="35">
        <v>92.663579845595791</v>
      </c>
    </row>
    <row r="198" spans="1:7" ht="16.899999999999999" customHeight="1" x14ac:dyDescent="0.25">
      <c r="A198" s="152"/>
      <c r="B198" s="38" t="s">
        <v>32</v>
      </c>
      <c r="C198" s="37">
        <v>1418.9759608321883</v>
      </c>
      <c r="D198" s="36">
        <v>1305.7347089644968</v>
      </c>
      <c r="E198" s="36">
        <v>411.3844096553006</v>
      </c>
      <c r="F198" s="36">
        <f t="shared" si="3"/>
        <v>0.28991640521805284</v>
      </c>
      <c r="G198" s="35">
        <v>216.59919544214267</v>
      </c>
    </row>
    <row r="199" spans="1:7" ht="16.899999999999999" customHeight="1" x14ac:dyDescent="0.25">
      <c r="A199" s="152"/>
      <c r="B199" s="38" t="s">
        <v>42</v>
      </c>
      <c r="C199" s="37">
        <v>174.64245700955189</v>
      </c>
      <c r="D199" s="36">
        <v>174.64245700955189</v>
      </c>
      <c r="E199" s="36">
        <v>121.94079700944411</v>
      </c>
      <c r="F199" s="36">
        <f t="shared" si="3"/>
        <v>0.69823111228201906</v>
      </c>
      <c r="G199" s="35">
        <v>6.5488776660360006</v>
      </c>
    </row>
    <row r="200" spans="1:7" ht="16.899999999999999" customHeight="1" x14ac:dyDescent="0.25">
      <c r="A200" s="152"/>
      <c r="B200" s="38" t="s">
        <v>36</v>
      </c>
      <c r="C200" s="37">
        <v>506.87800758608063</v>
      </c>
      <c r="D200" s="36">
        <v>345.51824824780755</v>
      </c>
      <c r="E200" s="36">
        <v>161.70320283501522</v>
      </c>
      <c r="F200" s="36">
        <f t="shared" si="3"/>
        <v>0.31901798936809062</v>
      </c>
      <c r="G200" s="35">
        <v>81.745436318705941</v>
      </c>
    </row>
    <row r="201" spans="1:7" ht="16.899999999999999" customHeight="1" x14ac:dyDescent="0.25">
      <c r="A201" s="152"/>
      <c r="B201" s="38" t="s">
        <v>38</v>
      </c>
      <c r="C201" s="37">
        <v>98.638157412368585</v>
      </c>
      <c r="D201" s="36">
        <v>98.638157412368585</v>
      </c>
      <c r="E201" s="36">
        <v>6.9441262818307488</v>
      </c>
      <c r="F201" s="36">
        <f t="shared" si="3"/>
        <v>7.0400000000000004E-2</v>
      </c>
      <c r="G201" s="35">
        <v>0</v>
      </c>
    </row>
    <row r="202" spans="1:7" ht="16.899999999999999" customHeight="1" x14ac:dyDescent="0.25">
      <c r="A202" s="152"/>
      <c r="B202" s="38" t="s">
        <v>41</v>
      </c>
      <c r="C202" s="37">
        <v>79.576585614945287</v>
      </c>
      <c r="D202" s="36">
        <v>79.576585614945287</v>
      </c>
      <c r="E202" s="36">
        <v>28.206388216835855</v>
      </c>
      <c r="F202" s="36">
        <f t="shared" si="3"/>
        <v>0.35445587416028074</v>
      </c>
      <c r="G202" s="35">
        <v>2.3106101177730558</v>
      </c>
    </row>
    <row r="203" spans="1:7" ht="16.899999999999999" customHeight="1" x14ac:dyDescent="0.25">
      <c r="A203" s="152"/>
      <c r="B203" s="38" t="s">
        <v>40</v>
      </c>
      <c r="C203" s="37">
        <v>349.15333374926104</v>
      </c>
      <c r="D203" s="36">
        <v>340.08723646966456</v>
      </c>
      <c r="E203" s="36">
        <v>142.33053523037961</v>
      </c>
      <c r="F203" s="36">
        <f t="shared" si="3"/>
        <v>0.40764478374590585</v>
      </c>
      <c r="G203" s="35">
        <v>127.0134509290495</v>
      </c>
    </row>
    <row r="204" spans="1:7" ht="16.899999999999999" customHeight="1" x14ac:dyDescent="0.25">
      <c r="A204" s="152"/>
      <c r="B204" s="38" t="s">
        <v>35</v>
      </c>
      <c r="C204" s="37">
        <v>22756.340455632704</v>
      </c>
      <c r="D204" s="36">
        <v>13363.116365532242</v>
      </c>
      <c r="E204" s="36">
        <v>2881.4687940437429</v>
      </c>
      <c r="F204" s="36">
        <f t="shared" si="3"/>
        <v>0.12662267905780583</v>
      </c>
      <c r="G204" s="35">
        <v>1073.7060443728872</v>
      </c>
    </row>
    <row r="205" spans="1:7" ht="16.899999999999999" customHeight="1" x14ac:dyDescent="0.25">
      <c r="A205" s="152"/>
      <c r="B205" s="38" t="s">
        <v>39</v>
      </c>
      <c r="C205" s="37">
        <v>1439.5859017550038</v>
      </c>
      <c r="D205" s="36">
        <v>1152.608798849069</v>
      </c>
      <c r="E205" s="36">
        <v>331.10561236067849</v>
      </c>
      <c r="F205" s="36">
        <f t="shared" si="3"/>
        <v>0.23000059389094224</v>
      </c>
      <c r="G205" s="35">
        <v>250.32231688376143</v>
      </c>
    </row>
    <row r="206" spans="1:7" ht="16.899999999999999" customHeight="1" x14ac:dyDescent="0.25">
      <c r="A206" s="152"/>
      <c r="B206" s="38" t="s">
        <v>28</v>
      </c>
      <c r="C206" s="37">
        <v>32724.801934197982</v>
      </c>
      <c r="D206" s="36">
        <v>21813.629031846973</v>
      </c>
      <c r="E206" s="36">
        <v>6110.1982432808882</v>
      </c>
      <c r="F206" s="36">
        <f t="shared" si="3"/>
        <v>0.18671459816829711</v>
      </c>
      <c r="G206" s="35">
        <v>2937.3972575979778</v>
      </c>
    </row>
    <row r="207" spans="1:7" ht="16.899999999999999" customHeight="1" x14ac:dyDescent="0.25">
      <c r="A207" s="152" t="s">
        <v>22</v>
      </c>
      <c r="B207" s="38" t="s">
        <v>37</v>
      </c>
      <c r="C207" s="37">
        <v>139.01632598012986</v>
      </c>
      <c r="D207" s="36">
        <v>139.01632598012986</v>
      </c>
      <c r="E207" s="36">
        <v>49.489812048926233</v>
      </c>
      <c r="F207" s="36">
        <f t="shared" si="3"/>
        <v>0.35599999999999998</v>
      </c>
      <c r="G207" s="35">
        <v>49.133812048926231</v>
      </c>
    </row>
    <row r="208" spans="1:7" ht="16.899999999999999" customHeight="1" x14ac:dyDescent="0.25">
      <c r="A208" s="152"/>
      <c r="B208" s="38" t="s">
        <v>41</v>
      </c>
      <c r="C208" s="37">
        <v>5.1735382428364591</v>
      </c>
      <c r="D208" s="36">
        <v>5.1735382428364591</v>
      </c>
      <c r="E208" s="36">
        <v>3.6835592288995587</v>
      </c>
      <c r="F208" s="36">
        <f t="shared" si="3"/>
        <v>0.71199999999999997</v>
      </c>
      <c r="G208" s="35">
        <v>3.6835592288995587</v>
      </c>
    </row>
    <row r="209" spans="1:7" ht="16.899999999999999" customHeight="1" x14ac:dyDescent="0.25">
      <c r="A209" s="152"/>
      <c r="B209" s="38" t="s">
        <v>40</v>
      </c>
      <c r="C209" s="37">
        <v>71.951994430846028</v>
      </c>
      <c r="D209" s="36">
        <v>71.951994430846028</v>
      </c>
      <c r="E209" s="36">
        <v>192.11182513035888</v>
      </c>
      <c r="F209" s="36">
        <f t="shared" si="3"/>
        <v>2.67</v>
      </c>
      <c r="G209" s="35">
        <v>192.11182513035888</v>
      </c>
    </row>
    <row r="210" spans="1:7" ht="16.899999999999999" customHeight="1" x14ac:dyDescent="0.25">
      <c r="A210" s="152"/>
      <c r="B210" s="38" t="s">
        <v>35</v>
      </c>
      <c r="C210" s="37">
        <v>382.57194283443215</v>
      </c>
      <c r="D210" s="36">
        <v>230.88609419706913</v>
      </c>
      <c r="E210" s="36">
        <v>189.07814322421819</v>
      </c>
      <c r="F210" s="36">
        <f t="shared" si="3"/>
        <v>0.49422898559512668</v>
      </c>
      <c r="G210" s="35">
        <v>189.07814322421819</v>
      </c>
    </row>
    <row r="211" spans="1:7" ht="16.899999999999999" customHeight="1" x14ac:dyDescent="0.25">
      <c r="A211" s="152"/>
      <c r="B211" s="38" t="s">
        <v>28</v>
      </c>
      <c r="C211" s="37">
        <v>598.7138014882446</v>
      </c>
      <c r="D211" s="36">
        <v>447.02795285088149</v>
      </c>
      <c r="E211" s="36">
        <v>434.36333963240281</v>
      </c>
      <c r="F211" s="36">
        <f t="shared" si="3"/>
        <v>0.72549411513930384</v>
      </c>
      <c r="G211" s="35">
        <v>434.00733963240282</v>
      </c>
    </row>
    <row r="212" spans="1:7" ht="16.899999999999999" customHeight="1" x14ac:dyDescent="0.25">
      <c r="A212" s="152" t="s">
        <v>23</v>
      </c>
      <c r="B212" s="38" t="s">
        <v>33</v>
      </c>
      <c r="C212" s="37">
        <v>8589.4553058311612</v>
      </c>
      <c r="D212" s="36">
        <v>8120.4246811536195</v>
      </c>
      <c r="E212" s="36">
        <v>25798.502611234428</v>
      </c>
      <c r="F212" s="36">
        <f t="shared" si="3"/>
        <v>3.0035085686656386</v>
      </c>
      <c r="G212" s="35">
        <v>20725.627976622774</v>
      </c>
    </row>
    <row r="213" spans="1:7" ht="16.899999999999999" customHeight="1" x14ac:dyDescent="0.25">
      <c r="A213" s="152"/>
      <c r="B213" s="38" t="s">
        <v>37</v>
      </c>
      <c r="C213" s="37">
        <v>6023.6923723331684</v>
      </c>
      <c r="D213" s="36">
        <v>5343.6844639236524</v>
      </c>
      <c r="E213" s="36">
        <v>19941.545858432706</v>
      </c>
      <c r="F213" s="36">
        <f t="shared" si="3"/>
        <v>3.3105186363806141</v>
      </c>
      <c r="G213" s="35">
        <v>13859.742579174212</v>
      </c>
    </row>
    <row r="214" spans="1:7" ht="16.899999999999999" customHeight="1" x14ac:dyDescent="0.25">
      <c r="A214" s="152"/>
      <c r="B214" s="38" t="s">
        <v>32</v>
      </c>
      <c r="C214" s="37">
        <v>7343.1858208036338</v>
      </c>
      <c r="D214" s="36">
        <v>7132.8140943556245</v>
      </c>
      <c r="E214" s="36">
        <v>17341.791491566328</v>
      </c>
      <c r="F214" s="36">
        <f t="shared" si="3"/>
        <v>2.3616168669511421</v>
      </c>
      <c r="G214" s="35">
        <v>17239.457169301015</v>
      </c>
    </row>
    <row r="215" spans="1:7" ht="16.899999999999999" customHeight="1" x14ac:dyDescent="0.25">
      <c r="A215" s="152"/>
      <c r="B215" s="38" t="s">
        <v>42</v>
      </c>
      <c r="C215" s="37">
        <v>4638.9137603600047</v>
      </c>
      <c r="D215" s="36">
        <v>4257.2332273928168</v>
      </c>
      <c r="E215" s="36">
        <v>11270.6412599225</v>
      </c>
      <c r="F215" s="36">
        <f t="shared" si="3"/>
        <v>2.429586287253557</v>
      </c>
      <c r="G215" s="35">
        <v>5919.1480288260036</v>
      </c>
    </row>
    <row r="216" spans="1:7" ht="16.899999999999999" customHeight="1" x14ac:dyDescent="0.25">
      <c r="A216" s="152"/>
      <c r="B216" s="38" t="s">
        <v>36</v>
      </c>
      <c r="C216" s="37">
        <v>1627.2973789520183</v>
      </c>
      <c r="D216" s="36">
        <v>1618.1684472408172</v>
      </c>
      <c r="E216" s="36">
        <v>4158.7421168135425</v>
      </c>
      <c r="F216" s="36">
        <f t="shared" si="3"/>
        <v>2.5556128649895435</v>
      </c>
      <c r="G216" s="35">
        <v>2779.7726189443142</v>
      </c>
    </row>
    <row r="217" spans="1:7" ht="16.899999999999999" customHeight="1" x14ac:dyDescent="0.25">
      <c r="A217" s="152"/>
      <c r="B217" s="38" t="s">
        <v>38</v>
      </c>
      <c r="C217" s="37">
        <v>5462.2437310578316</v>
      </c>
      <c r="D217" s="36">
        <v>5243.4554038626993</v>
      </c>
      <c r="E217" s="36">
        <v>17019.296180722602</v>
      </c>
      <c r="F217" s="36">
        <f t="shared" si="3"/>
        <v>3.1158068037045652</v>
      </c>
      <c r="G217" s="35">
        <v>9675.159438315437</v>
      </c>
    </row>
    <row r="218" spans="1:7" ht="16.899999999999999" customHeight="1" x14ac:dyDescent="0.25">
      <c r="A218" s="152"/>
      <c r="B218" s="38" t="s">
        <v>41</v>
      </c>
      <c r="C218" s="37">
        <v>5915.8093226882456</v>
      </c>
      <c r="D218" s="36">
        <v>5745.2191295524735</v>
      </c>
      <c r="E218" s="36">
        <v>18462.127454754016</v>
      </c>
      <c r="F218" s="36">
        <f t="shared" si="3"/>
        <v>3.1208117854556723</v>
      </c>
      <c r="G218" s="35">
        <v>13478.102292995993</v>
      </c>
    </row>
    <row r="219" spans="1:7" ht="16.899999999999999" customHeight="1" x14ac:dyDescent="0.25">
      <c r="A219" s="152"/>
      <c r="B219" s="38" t="s">
        <v>40</v>
      </c>
      <c r="C219" s="37">
        <v>1890.97048830933</v>
      </c>
      <c r="D219" s="36">
        <v>1773.3897168035867</v>
      </c>
      <c r="E219" s="36">
        <v>8079.794476573541</v>
      </c>
      <c r="F219" s="36">
        <f t="shared" si="3"/>
        <v>4.272829494974026</v>
      </c>
      <c r="G219" s="35">
        <v>9029.0964897984086</v>
      </c>
    </row>
    <row r="220" spans="1:7" ht="16.899999999999999" customHeight="1" x14ac:dyDescent="0.25">
      <c r="A220" s="152"/>
      <c r="B220" s="38" t="s">
        <v>35</v>
      </c>
      <c r="C220" s="37">
        <v>14028.061294502466</v>
      </c>
      <c r="D220" s="36">
        <v>10388.144196247196</v>
      </c>
      <c r="E220" s="36">
        <v>18651.706530153602</v>
      </c>
      <c r="F220" s="36">
        <f t="shared" si="3"/>
        <v>1.3295997314656105</v>
      </c>
      <c r="G220" s="35">
        <v>10030.245483028706</v>
      </c>
    </row>
    <row r="221" spans="1:7" ht="16.899999999999999" customHeight="1" x14ac:dyDescent="0.25">
      <c r="A221" s="152"/>
      <c r="B221" s="38" t="s">
        <v>39</v>
      </c>
      <c r="C221" s="37">
        <v>620.90522385179008</v>
      </c>
      <c r="D221" s="36">
        <v>601.62279160314165</v>
      </c>
      <c r="E221" s="36">
        <v>940.74641121286254</v>
      </c>
      <c r="F221" s="36">
        <f t="shared" si="3"/>
        <v>1.5151207866748733</v>
      </c>
      <c r="G221" s="35">
        <v>462.92947482423853</v>
      </c>
    </row>
    <row r="222" spans="1:7" ht="16.899999999999999" customHeight="1" x14ac:dyDescent="0.25">
      <c r="A222" s="152"/>
      <c r="B222" s="38" t="s">
        <v>28</v>
      </c>
      <c r="C222" s="37">
        <v>56140.534698689618</v>
      </c>
      <c r="D222" s="36">
        <v>50224.156152135613</v>
      </c>
      <c r="E222" s="36">
        <v>141664.89439138619</v>
      </c>
      <c r="F222" s="36">
        <f t="shared" si="3"/>
        <v>2.5233976689340794</v>
      </c>
      <c r="G222" s="35">
        <v>103199.28155183108</v>
      </c>
    </row>
    <row r="223" spans="1:7" ht="16.899999999999999" customHeight="1" x14ac:dyDescent="0.25">
      <c r="A223" s="152" t="s">
        <v>24</v>
      </c>
      <c r="B223" s="38" t="s">
        <v>33</v>
      </c>
      <c r="C223" s="37">
        <v>12576.057388809182</v>
      </c>
      <c r="D223" s="36">
        <v>12566.05738880918</v>
      </c>
      <c r="E223" s="36">
        <v>92772.62088952653</v>
      </c>
      <c r="F223" s="36">
        <f t="shared" si="3"/>
        <v>7.3769241043763323</v>
      </c>
      <c r="G223" s="35">
        <v>54476.054973696795</v>
      </c>
    </row>
    <row r="224" spans="1:7" ht="16.899999999999999" customHeight="1" x14ac:dyDescent="0.25">
      <c r="A224" s="152"/>
      <c r="B224" s="38" t="s">
        <v>37</v>
      </c>
      <c r="C224" s="37">
        <v>1850.2619047619046</v>
      </c>
      <c r="D224" s="36">
        <v>1850.2619047619046</v>
      </c>
      <c r="E224" s="36">
        <v>14354.619047619048</v>
      </c>
      <c r="F224" s="36">
        <f t="shared" si="3"/>
        <v>7.7581552161212706</v>
      </c>
      <c r="G224" s="35">
        <v>10532</v>
      </c>
    </row>
    <row r="225" spans="1:7" ht="16.899999999999999" customHeight="1" x14ac:dyDescent="0.25">
      <c r="A225" s="152"/>
      <c r="B225" s="38" t="s">
        <v>36</v>
      </c>
      <c r="C225" s="37">
        <v>2082.6666666666665</v>
      </c>
      <c r="D225" s="36">
        <v>2082.6666666666665</v>
      </c>
      <c r="E225" s="36">
        <v>12950.133333333333</v>
      </c>
      <c r="F225" s="36">
        <f t="shared" si="3"/>
        <v>6.2180537772087074</v>
      </c>
      <c r="G225" s="35">
        <v>9985.8333333333321</v>
      </c>
    </row>
    <row r="226" spans="1:7" ht="16.899999999999999" customHeight="1" x14ac:dyDescent="0.25">
      <c r="A226" s="152"/>
      <c r="B226" s="38" t="s">
        <v>38</v>
      </c>
      <c r="C226" s="37">
        <v>90</v>
      </c>
      <c r="D226" s="36">
        <v>90</v>
      </c>
      <c r="E226" s="36">
        <v>900</v>
      </c>
      <c r="F226" s="36">
        <f t="shared" si="3"/>
        <v>10</v>
      </c>
      <c r="G226" s="39"/>
    </row>
    <row r="227" spans="1:7" ht="16.899999999999999" customHeight="1" x14ac:dyDescent="0.25">
      <c r="A227" s="152"/>
      <c r="B227" s="38" t="s">
        <v>35</v>
      </c>
      <c r="C227" s="37">
        <v>1223.2736486486488</v>
      </c>
      <c r="D227" s="36">
        <v>1223.2736486486488</v>
      </c>
      <c r="E227" s="36">
        <v>8546.131959459457</v>
      </c>
      <c r="F227" s="36">
        <f t="shared" si="3"/>
        <v>6.9862797820425335</v>
      </c>
      <c r="G227" s="35">
        <v>7804.2569594594597</v>
      </c>
    </row>
    <row r="228" spans="1:7" ht="16.899999999999999" customHeight="1" x14ac:dyDescent="0.25">
      <c r="A228" s="152"/>
      <c r="B228" s="38" t="s">
        <v>28</v>
      </c>
      <c r="C228" s="37">
        <v>17822.259608886401</v>
      </c>
      <c r="D228" s="36">
        <v>17812.259608886394</v>
      </c>
      <c r="E228" s="36">
        <v>129523.50522993838</v>
      </c>
      <c r="F228" s="36">
        <f t="shared" si="3"/>
        <v>7.2675131028478761</v>
      </c>
      <c r="G228" s="35">
        <v>82798.145266489591</v>
      </c>
    </row>
    <row r="229" spans="1:7" ht="16.899999999999999" customHeight="1" x14ac:dyDescent="0.25">
      <c r="A229" s="152" t="s">
        <v>25</v>
      </c>
      <c r="B229" s="38" t="s">
        <v>33</v>
      </c>
      <c r="C229" s="37">
        <v>423.22222222222223</v>
      </c>
      <c r="D229" s="36">
        <v>423.22222222222223</v>
      </c>
      <c r="E229" s="36">
        <v>3060.6944444444443</v>
      </c>
      <c r="F229" s="36">
        <f t="shared" si="3"/>
        <v>7.2318850091887628</v>
      </c>
      <c r="G229" s="35">
        <v>2910.6944444444443</v>
      </c>
    </row>
    <row r="230" spans="1:7" ht="16.899999999999999" customHeight="1" x14ac:dyDescent="0.25">
      <c r="A230" s="152"/>
      <c r="B230" s="38" t="s">
        <v>37</v>
      </c>
      <c r="C230" s="37">
        <v>50</v>
      </c>
      <c r="D230" s="36">
        <v>50</v>
      </c>
      <c r="E230" s="36">
        <v>350</v>
      </c>
      <c r="F230" s="36">
        <f t="shared" si="3"/>
        <v>7</v>
      </c>
      <c r="G230" s="35">
        <v>350</v>
      </c>
    </row>
    <row r="231" spans="1:7" ht="16.899999999999999" customHeight="1" x14ac:dyDescent="0.25">
      <c r="A231" s="152"/>
      <c r="B231" s="38" t="s">
        <v>28</v>
      </c>
      <c r="C231" s="37">
        <v>473.22222222222223</v>
      </c>
      <c r="D231" s="36">
        <v>473.22222222222223</v>
      </c>
      <c r="E231" s="36">
        <v>3410.6944444444443</v>
      </c>
      <c r="F231" s="36">
        <f t="shared" si="3"/>
        <v>7.2073843625264145</v>
      </c>
      <c r="G231" s="35">
        <v>3260.6944444444443</v>
      </c>
    </row>
    <row r="232" spans="1:7" ht="16.899999999999999" customHeight="1" x14ac:dyDescent="0.25">
      <c r="A232" s="152" t="s">
        <v>26</v>
      </c>
      <c r="B232" s="38" t="s">
        <v>33</v>
      </c>
      <c r="C232" s="37">
        <v>127</v>
      </c>
      <c r="D232" s="36">
        <v>127</v>
      </c>
      <c r="E232" s="36">
        <v>956</v>
      </c>
      <c r="F232" s="36">
        <f t="shared" si="3"/>
        <v>7.5275590551181102</v>
      </c>
      <c r="G232" s="35">
        <v>500</v>
      </c>
    </row>
    <row r="233" spans="1:7" ht="16.899999999999999" customHeight="1" x14ac:dyDescent="0.25">
      <c r="A233" s="152"/>
      <c r="B233" s="38" t="s">
        <v>36</v>
      </c>
      <c r="C233" s="37">
        <v>70</v>
      </c>
      <c r="D233" s="36">
        <v>70</v>
      </c>
      <c r="E233" s="36">
        <v>595</v>
      </c>
      <c r="F233" s="36">
        <f t="shared" si="3"/>
        <v>8.5</v>
      </c>
      <c r="G233" s="35">
        <v>595</v>
      </c>
    </row>
    <row r="234" spans="1:7" ht="16.899999999999999" customHeight="1" x14ac:dyDescent="0.25">
      <c r="A234" s="152"/>
      <c r="B234" s="38" t="s">
        <v>35</v>
      </c>
      <c r="C234" s="37">
        <v>62</v>
      </c>
      <c r="D234" s="36">
        <v>62</v>
      </c>
      <c r="E234" s="36">
        <v>465</v>
      </c>
      <c r="F234" s="36">
        <f t="shared" si="3"/>
        <v>7.5</v>
      </c>
      <c r="G234" s="35">
        <v>465</v>
      </c>
    </row>
    <row r="235" spans="1:7" ht="16.899999999999999" customHeight="1" x14ac:dyDescent="0.25">
      <c r="A235" s="152"/>
      <c r="B235" s="38" t="s">
        <v>28</v>
      </c>
      <c r="C235" s="37">
        <v>259</v>
      </c>
      <c r="D235" s="36">
        <v>259</v>
      </c>
      <c r="E235" s="36">
        <v>2016</v>
      </c>
      <c r="F235" s="36">
        <f>IFERROR((E235/C235),"")</f>
        <v>7.7837837837837842</v>
      </c>
      <c r="G235" s="35">
        <v>1560</v>
      </c>
    </row>
    <row r="236" spans="1:7" ht="16.899999999999999" customHeight="1" x14ac:dyDescent="0.25">
      <c r="A236" s="152" t="s">
        <v>27</v>
      </c>
      <c r="B236" s="38" t="s">
        <v>33</v>
      </c>
      <c r="C236" s="37">
        <v>150</v>
      </c>
      <c r="D236" s="36">
        <v>150</v>
      </c>
      <c r="E236" s="36">
        <v>1200</v>
      </c>
      <c r="F236" s="36">
        <f>IFERROR((E236/C236),"")</f>
        <v>8</v>
      </c>
      <c r="G236" s="35">
        <v>1200</v>
      </c>
    </row>
    <row r="237" spans="1:7" ht="16.899999999999999" customHeight="1" x14ac:dyDescent="0.25">
      <c r="A237" s="152"/>
      <c r="B237" s="38" t="s">
        <v>32</v>
      </c>
      <c r="C237" s="37">
        <v>5.5</v>
      </c>
      <c r="D237" s="36">
        <v>5.5</v>
      </c>
      <c r="E237" s="36">
        <v>9</v>
      </c>
      <c r="F237" s="36">
        <f>IFERROR((E237/C237),"")</f>
        <v>1.6363636363636365</v>
      </c>
      <c r="G237" s="35">
        <v>2</v>
      </c>
    </row>
    <row r="238" spans="1:7" ht="16.899999999999999" customHeight="1" x14ac:dyDescent="0.25">
      <c r="A238" s="155"/>
      <c r="B238" s="34" t="s">
        <v>28</v>
      </c>
      <c r="C238" s="33">
        <v>155.5</v>
      </c>
      <c r="D238" s="32">
        <v>155.5</v>
      </c>
      <c r="E238" s="32">
        <v>1209</v>
      </c>
      <c r="F238" s="32">
        <f>IFERROR((E238/C238),"")</f>
        <v>7.77491961414791</v>
      </c>
      <c r="G238" s="31">
        <v>1202</v>
      </c>
    </row>
    <row r="239" spans="1:7" ht="13.15" customHeight="1" x14ac:dyDescent="0.25">
      <c r="A239" s="153"/>
      <c r="B239" s="153"/>
      <c r="C239" s="153"/>
      <c r="D239" s="153"/>
      <c r="E239" s="153"/>
      <c r="F239" s="153"/>
      <c r="G239" s="154"/>
    </row>
    <row r="240" spans="1:7" x14ac:dyDescent="0.25">
      <c r="A240" s="17" t="s">
        <v>74</v>
      </c>
    </row>
  </sheetData>
  <mergeCells count="29">
    <mergeCell ref="A1:G1"/>
    <mergeCell ref="A42:A52"/>
    <mergeCell ref="A53:A61"/>
    <mergeCell ref="A62:A66"/>
    <mergeCell ref="A14:A24"/>
    <mergeCell ref="A25:A30"/>
    <mergeCell ref="A31:A41"/>
    <mergeCell ref="A67:A76"/>
    <mergeCell ref="A77:A87"/>
    <mergeCell ref="A3:A13"/>
    <mergeCell ref="A88:A98"/>
    <mergeCell ref="A99:A109"/>
    <mergeCell ref="A110:A120"/>
    <mergeCell ref="A121:A131"/>
    <mergeCell ref="A132:A142"/>
    <mergeCell ref="A143:A152"/>
    <mergeCell ref="A153:A162"/>
    <mergeCell ref="A163:A164"/>
    <mergeCell ref="A165:A175"/>
    <mergeCell ref="A176:A186"/>
    <mergeCell ref="A187:A195"/>
    <mergeCell ref="A196:A206"/>
    <mergeCell ref="A207:A211"/>
    <mergeCell ref="A212:A222"/>
    <mergeCell ref="A223:A228"/>
    <mergeCell ref="A239:G239"/>
    <mergeCell ref="A229:A231"/>
    <mergeCell ref="A232:A235"/>
    <mergeCell ref="A236:A2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8"/>
  <sheetViews>
    <sheetView workbookViewId="0">
      <selection activeCell="B52" sqref="A52:XFD57"/>
    </sheetView>
  </sheetViews>
  <sheetFormatPr defaultColWidth="8.85546875" defaultRowHeight="15" x14ac:dyDescent="0.25"/>
  <cols>
    <col min="1" max="1" width="22.7109375" style="17" customWidth="1"/>
    <col min="2" max="2" width="15.42578125" style="17" customWidth="1"/>
    <col min="3" max="5" width="13.7109375" style="17" customWidth="1"/>
    <col min="6" max="6" width="12.42578125" style="17" customWidth="1"/>
    <col min="7" max="7" width="13.7109375" style="17" customWidth="1"/>
    <col min="8" max="16384" width="8.85546875" style="17"/>
  </cols>
  <sheetData>
    <row r="1" spans="1:7" ht="36" customHeight="1" x14ac:dyDescent="0.25">
      <c r="A1" s="163" t="s">
        <v>78</v>
      </c>
      <c r="B1" s="163"/>
      <c r="C1" s="163"/>
      <c r="D1" s="163"/>
      <c r="E1" s="163"/>
      <c r="F1" s="163"/>
      <c r="G1" s="163"/>
    </row>
    <row r="2" spans="1:7" s="101" customFormat="1" ht="25.9" customHeight="1" x14ac:dyDescent="0.25">
      <c r="A2" s="115" t="s">
        <v>4</v>
      </c>
      <c r="B2" s="116" t="s">
        <v>30</v>
      </c>
      <c r="C2" s="102" t="s">
        <v>0</v>
      </c>
      <c r="D2" s="103" t="s">
        <v>1</v>
      </c>
      <c r="E2" s="103" t="s">
        <v>68</v>
      </c>
      <c r="F2" s="103" t="s">
        <v>2</v>
      </c>
      <c r="G2" s="104" t="s">
        <v>3</v>
      </c>
    </row>
    <row r="3" spans="1:7" ht="16.899999999999999" customHeight="1" x14ac:dyDescent="0.25">
      <c r="A3" s="162" t="s">
        <v>5</v>
      </c>
      <c r="B3" s="30" t="s">
        <v>31</v>
      </c>
      <c r="C3" s="29">
        <v>2098657.3230128214</v>
      </c>
      <c r="D3" s="28">
        <v>1620620.9146056678</v>
      </c>
      <c r="E3" s="28">
        <v>3403875.3457504157</v>
      </c>
      <c r="F3" s="28">
        <f t="shared" ref="F3:F34" si="0">IFERROR((E3/C3),"")</f>
        <v>1.6219300351826045</v>
      </c>
      <c r="G3" s="27">
        <v>1779465.347790526</v>
      </c>
    </row>
    <row r="4" spans="1:7" ht="16.899999999999999" customHeight="1" x14ac:dyDescent="0.25">
      <c r="A4" s="158"/>
      <c r="B4" s="25" t="s">
        <v>29</v>
      </c>
      <c r="C4" s="24">
        <v>73610.965247476532</v>
      </c>
      <c r="D4" s="23">
        <v>70176.462238017819</v>
      </c>
      <c r="E4" s="23">
        <v>251770.24688020098</v>
      </c>
      <c r="F4" s="23">
        <f t="shared" si="0"/>
        <v>3.4202818293954098</v>
      </c>
      <c r="G4" s="22">
        <v>165283.56468934388</v>
      </c>
    </row>
    <row r="5" spans="1:7" ht="16.899999999999999" customHeight="1" x14ac:dyDescent="0.25">
      <c r="A5" s="158"/>
      <c r="B5" s="25" t="s">
        <v>28</v>
      </c>
      <c r="C5" s="24">
        <v>2172268.2882602978</v>
      </c>
      <c r="D5" s="23">
        <v>1690797.3768436862</v>
      </c>
      <c r="E5" s="23">
        <v>3655645.5926306159</v>
      </c>
      <c r="F5" s="23">
        <f t="shared" si="0"/>
        <v>1.6828702110080098</v>
      </c>
      <c r="G5" s="22">
        <v>1944748.9124798705</v>
      </c>
    </row>
    <row r="6" spans="1:7" ht="16.899999999999999" customHeight="1" x14ac:dyDescent="0.25">
      <c r="A6" s="158" t="s">
        <v>6</v>
      </c>
      <c r="B6" s="25" t="s">
        <v>31</v>
      </c>
      <c r="C6" s="24">
        <v>7266.4242409647823</v>
      </c>
      <c r="D6" s="23">
        <v>5947.7846669328992</v>
      </c>
      <c r="E6" s="23">
        <v>8167.065085392439</v>
      </c>
      <c r="F6" s="23">
        <f t="shared" si="0"/>
        <v>1.1239455355978605</v>
      </c>
      <c r="G6" s="22">
        <v>8167.065085392439</v>
      </c>
    </row>
    <row r="7" spans="1:7" ht="16.899999999999999" customHeight="1" x14ac:dyDescent="0.25">
      <c r="A7" s="158"/>
      <c r="B7" s="25" t="s">
        <v>29</v>
      </c>
      <c r="C7" s="24">
        <v>17875.105332859155</v>
      </c>
      <c r="D7" s="23">
        <v>17729.05735306118</v>
      </c>
      <c r="E7" s="23">
        <v>84539.307901432461</v>
      </c>
      <c r="F7" s="23">
        <f t="shared" si="0"/>
        <v>4.7294439012914191</v>
      </c>
      <c r="G7" s="22">
        <v>71286.353982578803</v>
      </c>
    </row>
    <row r="8" spans="1:7" ht="16.899999999999999" customHeight="1" x14ac:dyDescent="0.25">
      <c r="A8" s="158"/>
      <c r="B8" s="25" t="s">
        <v>28</v>
      </c>
      <c r="C8" s="24">
        <v>25141.529573823944</v>
      </c>
      <c r="D8" s="23">
        <v>23676.842019994081</v>
      </c>
      <c r="E8" s="23">
        <v>92706.372986824907</v>
      </c>
      <c r="F8" s="23">
        <f t="shared" si="0"/>
        <v>3.6873799867509245</v>
      </c>
      <c r="G8" s="22">
        <v>79453.419067971234</v>
      </c>
    </row>
    <row r="9" spans="1:7" ht="16.899999999999999" customHeight="1" x14ac:dyDescent="0.25">
      <c r="A9" s="158" t="s">
        <v>7</v>
      </c>
      <c r="B9" s="25" t="s">
        <v>29</v>
      </c>
      <c r="C9" s="24">
        <v>4481.40707855247</v>
      </c>
      <c r="D9" s="23">
        <v>4429.3343512797437</v>
      </c>
      <c r="E9" s="23">
        <v>74078.175441211904</v>
      </c>
      <c r="F9" s="23">
        <f t="shared" si="0"/>
        <v>16.530115238970822</v>
      </c>
      <c r="G9" s="22">
        <v>3667.9475357710648</v>
      </c>
    </row>
    <row r="10" spans="1:7" ht="16.899999999999999" customHeight="1" x14ac:dyDescent="0.25">
      <c r="A10" s="158"/>
      <c r="B10" s="25" t="s">
        <v>28</v>
      </c>
      <c r="C10" s="24">
        <v>4481.40707855247</v>
      </c>
      <c r="D10" s="23">
        <v>4429.3343512797437</v>
      </c>
      <c r="E10" s="23">
        <v>74078.175441211904</v>
      </c>
      <c r="F10" s="23">
        <f t="shared" si="0"/>
        <v>16.530115238970822</v>
      </c>
      <c r="G10" s="22">
        <v>3667.9475357710648</v>
      </c>
    </row>
    <row r="11" spans="1:7" ht="16.899999999999999" customHeight="1" x14ac:dyDescent="0.25">
      <c r="A11" s="158" t="s">
        <v>8</v>
      </c>
      <c r="B11" s="25" t="s">
        <v>31</v>
      </c>
      <c r="C11" s="24">
        <v>1516.9405085839389</v>
      </c>
      <c r="D11" s="23">
        <v>819.44404198740676</v>
      </c>
      <c r="E11" s="23">
        <v>3053.5227180772968</v>
      </c>
      <c r="F11" s="23">
        <f t="shared" si="0"/>
        <v>2.0129482341583418</v>
      </c>
      <c r="G11" s="22">
        <v>3053.5227180772968</v>
      </c>
    </row>
    <row r="12" spans="1:7" ht="16.899999999999999" customHeight="1" x14ac:dyDescent="0.25">
      <c r="A12" s="158"/>
      <c r="B12" s="25" t="s">
        <v>29</v>
      </c>
      <c r="C12" s="24">
        <v>468.62350728337606</v>
      </c>
      <c r="D12" s="23">
        <v>455.20672762235904</v>
      </c>
      <c r="E12" s="23">
        <v>4702.164669262429</v>
      </c>
      <c r="F12" s="23">
        <f t="shared" si="0"/>
        <v>10.033992311911566</v>
      </c>
      <c r="G12" s="22">
        <v>3233.8286717393185</v>
      </c>
    </row>
    <row r="13" spans="1:7" ht="16.899999999999999" customHeight="1" x14ac:dyDescent="0.25">
      <c r="A13" s="158"/>
      <c r="B13" s="25" t="s">
        <v>28</v>
      </c>
      <c r="C13" s="24">
        <v>1985.5640158673143</v>
      </c>
      <c r="D13" s="23">
        <v>1274.650769609766</v>
      </c>
      <c r="E13" s="23">
        <v>7755.6873873397244</v>
      </c>
      <c r="F13" s="23">
        <f t="shared" si="0"/>
        <v>3.9060374409293281</v>
      </c>
      <c r="G13" s="22">
        <v>6287.3513898166129</v>
      </c>
    </row>
    <row r="14" spans="1:7" ht="16.899999999999999" customHeight="1" x14ac:dyDescent="0.25">
      <c r="A14" s="158" t="s">
        <v>9</v>
      </c>
      <c r="B14" s="25" t="s">
        <v>31</v>
      </c>
      <c r="C14" s="24">
        <v>53670.987517504822</v>
      </c>
      <c r="D14" s="23">
        <v>26596.191307753837</v>
      </c>
      <c r="E14" s="23">
        <v>9971.7687869755082</v>
      </c>
      <c r="F14" s="23">
        <f t="shared" si="0"/>
        <v>0.18579439746144433</v>
      </c>
      <c r="G14" s="22">
        <v>2434.0382096482881</v>
      </c>
    </row>
    <row r="15" spans="1:7" ht="16.899999999999999" customHeight="1" x14ac:dyDescent="0.25">
      <c r="A15" s="158"/>
      <c r="B15" s="25" t="s">
        <v>29</v>
      </c>
      <c r="C15" s="24">
        <v>1220.1969440871721</v>
      </c>
      <c r="D15" s="23">
        <v>1162.9026451657555</v>
      </c>
      <c r="E15" s="23">
        <v>3823.0334369971297</v>
      </c>
      <c r="F15" s="23">
        <f t="shared" si="0"/>
        <v>3.1331281851858237</v>
      </c>
      <c r="G15" s="22">
        <v>3614.4782220452953</v>
      </c>
    </row>
    <row r="16" spans="1:7" ht="16.899999999999999" customHeight="1" x14ac:dyDescent="0.25">
      <c r="A16" s="158"/>
      <c r="B16" s="25" t="s">
        <v>28</v>
      </c>
      <c r="C16" s="24">
        <v>54891.184461591991</v>
      </c>
      <c r="D16" s="23">
        <v>27759.093952919589</v>
      </c>
      <c r="E16" s="23">
        <v>13794.802223972634</v>
      </c>
      <c r="F16" s="23">
        <f t="shared" si="0"/>
        <v>0.2513117973182929</v>
      </c>
      <c r="G16" s="22">
        <v>6048.5164316935843</v>
      </c>
    </row>
    <row r="17" spans="1:7" ht="16.899999999999999" customHeight="1" x14ac:dyDescent="0.25">
      <c r="A17" s="158" t="s">
        <v>10</v>
      </c>
      <c r="B17" s="25" t="s">
        <v>31</v>
      </c>
      <c r="C17" s="24">
        <v>1081.6582711129522</v>
      </c>
      <c r="D17" s="23">
        <v>761.22398918280567</v>
      </c>
      <c r="E17" s="23">
        <v>485.3886306626847</v>
      </c>
      <c r="F17" s="23">
        <f t="shared" si="0"/>
        <v>0.44874489811209328</v>
      </c>
      <c r="G17" s="22">
        <v>485.3886306626847</v>
      </c>
    </row>
    <row r="18" spans="1:7" ht="16.899999999999999" customHeight="1" x14ac:dyDescent="0.25">
      <c r="A18" s="158"/>
      <c r="B18" s="25" t="s">
        <v>29</v>
      </c>
      <c r="C18" s="24">
        <v>230.84234234234236</v>
      </c>
      <c r="D18" s="23">
        <v>230.84234234234236</v>
      </c>
      <c r="E18" s="23">
        <v>438.6004504504503</v>
      </c>
      <c r="F18" s="23">
        <f t="shared" si="0"/>
        <v>1.8999999999999992</v>
      </c>
      <c r="G18" s="22">
        <v>349.93378378378367</v>
      </c>
    </row>
    <row r="19" spans="1:7" ht="16.899999999999999" customHeight="1" x14ac:dyDescent="0.25">
      <c r="A19" s="158"/>
      <c r="B19" s="25" t="s">
        <v>28</v>
      </c>
      <c r="C19" s="24">
        <v>1312.5006134552946</v>
      </c>
      <c r="D19" s="23">
        <v>992.06633152514792</v>
      </c>
      <c r="E19" s="23">
        <v>923.98908111313494</v>
      </c>
      <c r="F19" s="23">
        <f t="shared" si="0"/>
        <v>0.70399135180640982</v>
      </c>
      <c r="G19" s="22">
        <v>835.32241444646843</v>
      </c>
    </row>
    <row r="20" spans="1:7" ht="16.899999999999999" customHeight="1" x14ac:dyDescent="0.25">
      <c r="A20" s="158" t="s">
        <v>11</v>
      </c>
      <c r="B20" s="25" t="s">
        <v>31</v>
      </c>
      <c r="C20" s="24">
        <v>80.348184992112309</v>
      </c>
      <c r="D20" s="23">
        <v>80.348184992112309</v>
      </c>
      <c r="E20" s="23">
        <v>24.656448047728333</v>
      </c>
      <c r="F20" s="23">
        <f t="shared" si="0"/>
        <v>0.3068700064618613</v>
      </c>
      <c r="G20" s="26"/>
    </row>
    <row r="21" spans="1:7" ht="16.899999999999999" customHeight="1" x14ac:dyDescent="0.25">
      <c r="A21" s="158"/>
      <c r="B21" s="25" t="s">
        <v>29</v>
      </c>
      <c r="C21" s="24">
        <v>349.90417690417695</v>
      </c>
      <c r="D21" s="23">
        <v>153.54054054054055</v>
      </c>
      <c r="E21" s="23">
        <v>3581.3783783783788</v>
      </c>
      <c r="F21" s="23">
        <f t="shared" si="0"/>
        <v>10.235311878998111</v>
      </c>
      <c r="G21" s="26"/>
    </row>
    <row r="22" spans="1:7" ht="16.899999999999999" customHeight="1" x14ac:dyDescent="0.25">
      <c r="A22" s="158"/>
      <c r="B22" s="25" t="s">
        <v>28</v>
      </c>
      <c r="C22" s="24">
        <v>430.25236189628924</v>
      </c>
      <c r="D22" s="23">
        <v>233.88872553265281</v>
      </c>
      <c r="E22" s="23">
        <v>3606.0348264261065</v>
      </c>
      <c r="F22" s="23">
        <f t="shared" si="0"/>
        <v>8.381208671424627</v>
      </c>
      <c r="G22" s="26"/>
    </row>
    <row r="23" spans="1:7" ht="16.899999999999999" customHeight="1" x14ac:dyDescent="0.25">
      <c r="A23" s="158" t="s">
        <v>12</v>
      </c>
      <c r="B23" s="25" t="s">
        <v>31</v>
      </c>
      <c r="C23" s="24">
        <v>37290.555586705697</v>
      </c>
      <c r="D23" s="23">
        <v>31805.355637882953</v>
      </c>
      <c r="E23" s="23">
        <v>38654.224521217919</v>
      </c>
      <c r="F23" s="23">
        <f t="shared" si="0"/>
        <v>1.0365687481201911</v>
      </c>
      <c r="G23" s="22">
        <v>21842.161035780213</v>
      </c>
    </row>
    <row r="24" spans="1:7" ht="16.899999999999999" customHeight="1" x14ac:dyDescent="0.25">
      <c r="A24" s="158"/>
      <c r="B24" s="25" t="s">
        <v>29</v>
      </c>
      <c r="C24" s="24">
        <v>498.7339975845411</v>
      </c>
      <c r="D24" s="23">
        <v>418.53733091787444</v>
      </c>
      <c r="E24" s="23">
        <v>802.88237198067623</v>
      </c>
      <c r="F24" s="23">
        <f t="shared" si="0"/>
        <v>1.6098408688182091</v>
      </c>
      <c r="G24" s="22">
        <v>666.21195652173913</v>
      </c>
    </row>
    <row r="25" spans="1:7" ht="16.899999999999999" customHeight="1" x14ac:dyDescent="0.25">
      <c r="A25" s="158"/>
      <c r="B25" s="25" t="s">
        <v>28</v>
      </c>
      <c r="C25" s="24">
        <v>37789.289584290236</v>
      </c>
      <c r="D25" s="23">
        <v>32223.892968800825</v>
      </c>
      <c r="E25" s="23">
        <v>39457.106893198586</v>
      </c>
      <c r="F25" s="23">
        <f t="shared" si="0"/>
        <v>1.0441346563339919</v>
      </c>
      <c r="G25" s="22">
        <v>22508.372992301953</v>
      </c>
    </row>
    <row r="26" spans="1:7" ht="16.899999999999999" customHeight="1" x14ac:dyDescent="0.25">
      <c r="A26" s="158" t="s">
        <v>72</v>
      </c>
      <c r="B26" s="25" t="s">
        <v>31</v>
      </c>
      <c r="C26" s="24">
        <v>63743.141134632409</v>
      </c>
      <c r="D26" s="23">
        <v>43271.751130993958</v>
      </c>
      <c r="E26" s="23">
        <v>24129.107428912164</v>
      </c>
      <c r="F26" s="23">
        <f t="shared" si="0"/>
        <v>0.37853652956870887</v>
      </c>
      <c r="G26" s="22">
        <v>5898.4504452788915</v>
      </c>
    </row>
    <row r="27" spans="1:7" ht="16.899999999999999" customHeight="1" x14ac:dyDescent="0.25">
      <c r="A27" s="158"/>
      <c r="B27" s="25" t="s">
        <v>29</v>
      </c>
      <c r="C27" s="24">
        <v>211.82048773260635</v>
      </c>
      <c r="D27" s="23">
        <v>10.206851368970012</v>
      </c>
      <c r="E27" s="23">
        <v>3.7747718383311604</v>
      </c>
      <c r="F27" s="23">
        <f t="shared" si="0"/>
        <v>1.7820617253493817E-2</v>
      </c>
      <c r="G27" s="22">
        <v>1.5016949152542374</v>
      </c>
    </row>
    <row r="28" spans="1:7" ht="16.899999999999999" customHeight="1" x14ac:dyDescent="0.25">
      <c r="A28" s="158"/>
      <c r="B28" s="25" t="s">
        <v>28</v>
      </c>
      <c r="C28" s="24">
        <v>63954.961622365023</v>
      </c>
      <c r="D28" s="23">
        <v>43281.957982362925</v>
      </c>
      <c r="E28" s="23">
        <v>24132.882200750497</v>
      </c>
      <c r="F28" s="23">
        <f t="shared" si="0"/>
        <v>0.37734182913357012</v>
      </c>
      <c r="G28" s="22">
        <v>5899.9521401941465</v>
      </c>
    </row>
    <row r="29" spans="1:7" ht="16.899999999999999" customHeight="1" x14ac:dyDescent="0.25">
      <c r="A29" s="158" t="s">
        <v>13</v>
      </c>
      <c r="B29" s="25" t="s">
        <v>31</v>
      </c>
      <c r="C29" s="24">
        <v>357062.17733768059</v>
      </c>
      <c r="D29" s="23">
        <v>275725.06064624072</v>
      </c>
      <c r="E29" s="23">
        <v>112562.29457741596</v>
      </c>
      <c r="F29" s="23">
        <f t="shared" si="0"/>
        <v>0.31524563989583143</v>
      </c>
      <c r="G29" s="26"/>
    </row>
    <row r="30" spans="1:7" ht="16.899999999999999" customHeight="1" x14ac:dyDescent="0.25">
      <c r="A30" s="158"/>
      <c r="B30" s="25" t="s">
        <v>29</v>
      </c>
      <c r="C30" s="24">
        <v>3459.3171622496479</v>
      </c>
      <c r="D30" s="23">
        <v>2837.1837955988281</v>
      </c>
      <c r="E30" s="23">
        <v>2448.8788485008581</v>
      </c>
      <c r="F30" s="23">
        <f t="shared" si="0"/>
        <v>0.7079081603805053</v>
      </c>
      <c r="G30" s="22">
        <v>1117.5040153031275</v>
      </c>
    </row>
    <row r="31" spans="1:7" ht="16.899999999999999" customHeight="1" x14ac:dyDescent="0.25">
      <c r="A31" s="158"/>
      <c r="B31" s="25" t="s">
        <v>28</v>
      </c>
      <c r="C31" s="24">
        <v>360521.49449993001</v>
      </c>
      <c r="D31" s="23">
        <v>278562.24444183934</v>
      </c>
      <c r="E31" s="23">
        <v>115011.17342591683</v>
      </c>
      <c r="F31" s="23">
        <f t="shared" si="0"/>
        <v>0.31901336031419109</v>
      </c>
      <c r="G31" s="22">
        <v>1117.5040153031275</v>
      </c>
    </row>
    <row r="32" spans="1:7" ht="16.899999999999999" customHeight="1" x14ac:dyDescent="0.25">
      <c r="A32" s="158" t="s">
        <v>14</v>
      </c>
      <c r="B32" s="25" t="s">
        <v>31</v>
      </c>
      <c r="C32" s="24">
        <v>20751.948696458632</v>
      </c>
      <c r="D32" s="23">
        <v>17885.44382435226</v>
      </c>
      <c r="E32" s="23">
        <v>6662.4812818293121</v>
      </c>
      <c r="F32" s="23">
        <f t="shared" si="0"/>
        <v>0.32105328416536999</v>
      </c>
      <c r="G32" s="22">
        <v>6662.4812818293121</v>
      </c>
    </row>
    <row r="33" spans="1:7" ht="16.899999999999999" customHeight="1" x14ac:dyDescent="0.25">
      <c r="A33" s="158"/>
      <c r="B33" s="25" t="s">
        <v>29</v>
      </c>
      <c r="C33" s="24">
        <v>228.46926952451341</v>
      </c>
      <c r="D33" s="23">
        <v>182.76676952451342</v>
      </c>
      <c r="E33" s="23">
        <v>151.0373711382114</v>
      </c>
      <c r="F33" s="23">
        <f t="shared" si="0"/>
        <v>0.66108396745237541</v>
      </c>
      <c r="G33" s="22">
        <v>74.935298102981037</v>
      </c>
    </row>
    <row r="34" spans="1:7" ht="16.899999999999999" customHeight="1" x14ac:dyDescent="0.25">
      <c r="A34" s="158"/>
      <c r="B34" s="25" t="s">
        <v>28</v>
      </c>
      <c r="C34" s="24">
        <v>20980.417965983146</v>
      </c>
      <c r="D34" s="23">
        <v>18068.210593876775</v>
      </c>
      <c r="E34" s="23">
        <v>6813.5186529675238</v>
      </c>
      <c r="F34" s="23">
        <f t="shared" si="0"/>
        <v>0.32475609704319069</v>
      </c>
      <c r="G34" s="22">
        <v>6737.4165799322936</v>
      </c>
    </row>
    <row r="35" spans="1:7" ht="16.899999999999999" customHeight="1" x14ac:dyDescent="0.25">
      <c r="A35" s="158" t="s">
        <v>15</v>
      </c>
      <c r="B35" s="25" t="s">
        <v>31</v>
      </c>
      <c r="C35" s="24">
        <v>169179.47732135441</v>
      </c>
      <c r="D35" s="23">
        <v>145911.78111313318</v>
      </c>
      <c r="E35" s="23">
        <v>99347.04117706239</v>
      </c>
      <c r="F35" s="23">
        <f t="shared" ref="F35:F57" si="1">IFERROR((E35/C35),"")</f>
        <v>0.58722868015695462</v>
      </c>
      <c r="G35" s="22">
        <v>41243.579482786226</v>
      </c>
    </row>
    <row r="36" spans="1:7" ht="16.899999999999999" customHeight="1" x14ac:dyDescent="0.25">
      <c r="A36" s="158"/>
      <c r="B36" s="25" t="s">
        <v>29</v>
      </c>
      <c r="C36" s="24">
        <v>1573.7082199427362</v>
      </c>
      <c r="D36" s="23">
        <v>1454.7577822479334</v>
      </c>
      <c r="E36" s="23">
        <v>2536.9731395453455</v>
      </c>
      <c r="F36" s="23">
        <f t="shared" si="1"/>
        <v>1.6120988042101352</v>
      </c>
      <c r="G36" s="22">
        <v>1680.817669681205</v>
      </c>
    </row>
    <row r="37" spans="1:7" ht="16.899999999999999" customHeight="1" x14ac:dyDescent="0.25">
      <c r="A37" s="158"/>
      <c r="B37" s="25" t="s">
        <v>28</v>
      </c>
      <c r="C37" s="24">
        <v>170753.18554129702</v>
      </c>
      <c r="D37" s="23">
        <v>147366.53889538118</v>
      </c>
      <c r="E37" s="23">
        <v>101884.01431660776</v>
      </c>
      <c r="F37" s="23">
        <f t="shared" si="1"/>
        <v>0.59667416448852661</v>
      </c>
      <c r="G37" s="22">
        <v>42924.397152467434</v>
      </c>
    </row>
    <row r="38" spans="1:7" ht="16.899999999999999" customHeight="1" x14ac:dyDescent="0.25">
      <c r="A38" s="158" t="s">
        <v>16</v>
      </c>
      <c r="B38" s="25" t="s">
        <v>31</v>
      </c>
      <c r="C38" s="24">
        <v>4921.0064095918933</v>
      </c>
      <c r="D38" s="23">
        <v>4531.5244256527139</v>
      </c>
      <c r="E38" s="23">
        <v>3763.8019762267618</v>
      </c>
      <c r="F38" s="23">
        <f t="shared" si="1"/>
        <v>0.76484394917479892</v>
      </c>
      <c r="G38" s="22">
        <v>3763.8019762267618</v>
      </c>
    </row>
    <row r="39" spans="1:7" ht="16.899999999999999" customHeight="1" x14ac:dyDescent="0.25">
      <c r="A39" s="158"/>
      <c r="B39" s="25" t="s">
        <v>29</v>
      </c>
      <c r="C39" s="24">
        <v>191.50831380272152</v>
      </c>
      <c r="D39" s="23">
        <v>188.99002111979473</v>
      </c>
      <c r="E39" s="23">
        <v>818.75336798346052</v>
      </c>
      <c r="F39" s="23">
        <f t="shared" si="1"/>
        <v>4.2752888985638657</v>
      </c>
      <c r="G39" s="22">
        <v>798.55993138294571</v>
      </c>
    </row>
    <row r="40" spans="1:7" ht="16.899999999999999" customHeight="1" x14ac:dyDescent="0.25">
      <c r="A40" s="158"/>
      <c r="B40" s="25" t="s">
        <v>28</v>
      </c>
      <c r="C40" s="24">
        <v>5112.5147233946145</v>
      </c>
      <c r="D40" s="23">
        <v>4720.5144467725086</v>
      </c>
      <c r="E40" s="23">
        <v>4582.5553442102228</v>
      </c>
      <c r="F40" s="23">
        <f t="shared" si="1"/>
        <v>0.89634076225554449</v>
      </c>
      <c r="G40" s="22">
        <v>4562.3619076097066</v>
      </c>
    </row>
    <row r="41" spans="1:7" ht="16.899999999999999" customHeight="1" x14ac:dyDescent="0.25">
      <c r="A41" s="158" t="s">
        <v>61</v>
      </c>
      <c r="B41" s="25" t="s">
        <v>31</v>
      </c>
      <c r="C41" s="24">
        <v>245611.29717069646</v>
      </c>
      <c r="D41" s="23">
        <v>210395.42612613045</v>
      </c>
      <c r="E41" s="23">
        <v>177715.42397118991</v>
      </c>
      <c r="F41" s="23">
        <f t="shared" si="1"/>
        <v>0.72356372047365614</v>
      </c>
      <c r="G41" s="22">
        <v>143261.94797900986</v>
      </c>
    </row>
    <row r="42" spans="1:7" ht="16.899999999999999" customHeight="1" x14ac:dyDescent="0.25">
      <c r="A42" s="158"/>
      <c r="B42" s="25" t="s">
        <v>29</v>
      </c>
      <c r="C42" s="24">
        <v>48572.918939411851</v>
      </c>
      <c r="D42" s="23">
        <v>47602.0535619074</v>
      </c>
      <c r="E42" s="23">
        <v>111077.74811753961</v>
      </c>
      <c r="F42" s="23">
        <f t="shared" si="1"/>
        <v>2.2868246451503991</v>
      </c>
      <c r="G42" s="22">
        <v>71060.521168886407</v>
      </c>
    </row>
    <row r="43" spans="1:7" ht="16.899999999999999" customHeight="1" x14ac:dyDescent="0.25">
      <c r="A43" s="158"/>
      <c r="B43" s="25" t="s">
        <v>28</v>
      </c>
      <c r="C43" s="24">
        <v>294184.21611010842</v>
      </c>
      <c r="D43" s="23">
        <v>257997.4796880378</v>
      </c>
      <c r="E43" s="23">
        <v>288793.17208872945</v>
      </c>
      <c r="F43" s="23">
        <f t="shared" si="1"/>
        <v>0.98167459800303769</v>
      </c>
      <c r="G43" s="22">
        <v>214322.46914789628</v>
      </c>
    </row>
    <row r="44" spans="1:7" ht="16.899999999999999" customHeight="1" x14ac:dyDescent="0.25">
      <c r="A44" s="158" t="s">
        <v>17</v>
      </c>
      <c r="B44" s="25" t="s">
        <v>31</v>
      </c>
      <c r="C44" s="24">
        <v>3291.0103278361785</v>
      </c>
      <c r="D44" s="23">
        <v>2183.6322897966488</v>
      </c>
      <c r="E44" s="23">
        <v>1928.4769269620399</v>
      </c>
      <c r="F44" s="23">
        <f t="shared" si="1"/>
        <v>0.58598324977910443</v>
      </c>
      <c r="G44" s="22">
        <v>1928.4769269620399</v>
      </c>
    </row>
    <row r="45" spans="1:7" ht="16.899999999999999" customHeight="1" x14ac:dyDescent="0.25">
      <c r="A45" s="158"/>
      <c r="B45" s="25" t="s">
        <v>29</v>
      </c>
      <c r="C45" s="24">
        <v>3034.2340493739803</v>
      </c>
      <c r="D45" s="23">
        <v>3013.5951604850911</v>
      </c>
      <c r="E45" s="23">
        <v>7999.43937484651</v>
      </c>
      <c r="F45" s="23">
        <f t="shared" si="1"/>
        <v>2.636394966465077</v>
      </c>
      <c r="G45" s="22">
        <v>7717.9560415131782</v>
      </c>
    </row>
    <row r="46" spans="1:7" ht="16.899999999999999" customHeight="1" x14ac:dyDescent="0.25">
      <c r="A46" s="158"/>
      <c r="B46" s="25" t="s">
        <v>28</v>
      </c>
      <c r="C46" s="24">
        <v>6325.2443772101587</v>
      </c>
      <c r="D46" s="23">
        <v>5197.2274502817399</v>
      </c>
      <c r="E46" s="23">
        <v>9927.916301808551</v>
      </c>
      <c r="F46" s="23">
        <f t="shared" si="1"/>
        <v>1.5695703928181512</v>
      </c>
      <c r="G46" s="22">
        <v>9646.4329684752156</v>
      </c>
    </row>
    <row r="47" spans="1:7" ht="16.899999999999999" customHeight="1" x14ac:dyDescent="0.25">
      <c r="A47" s="158" t="s">
        <v>18</v>
      </c>
      <c r="B47" s="25" t="s">
        <v>31</v>
      </c>
      <c r="C47" s="24">
        <v>1275.7940649841846</v>
      </c>
      <c r="D47" s="23">
        <v>1110.9313222017604</v>
      </c>
      <c r="E47" s="23">
        <v>2159.3118710783287</v>
      </c>
      <c r="F47" s="23">
        <f t="shared" si="1"/>
        <v>1.6925238409108736</v>
      </c>
      <c r="G47" s="22">
        <v>1213.214966371228</v>
      </c>
    </row>
    <row r="48" spans="1:7" ht="16.899999999999999" customHeight="1" x14ac:dyDescent="0.25">
      <c r="A48" s="158"/>
      <c r="B48" s="25" t="s">
        <v>29</v>
      </c>
      <c r="C48" s="24">
        <v>766.11635620915024</v>
      </c>
      <c r="D48" s="23">
        <v>764.78385620915026</v>
      </c>
      <c r="E48" s="23">
        <v>19372.798182189541</v>
      </c>
      <c r="F48" s="23">
        <f t="shared" si="1"/>
        <v>25.287018120914201</v>
      </c>
      <c r="G48" s="22">
        <v>17065.905075571896</v>
      </c>
    </row>
    <row r="49" spans="1:7" ht="16.899999999999999" customHeight="1" x14ac:dyDescent="0.25">
      <c r="A49" s="158"/>
      <c r="B49" s="25" t="s">
        <v>28</v>
      </c>
      <c r="C49" s="24">
        <v>2041.9104211933352</v>
      </c>
      <c r="D49" s="23">
        <v>1875.7151784109103</v>
      </c>
      <c r="E49" s="23">
        <v>21532.110053267876</v>
      </c>
      <c r="F49" s="23">
        <f t="shared" si="1"/>
        <v>10.545080641042059</v>
      </c>
      <c r="G49" s="22">
        <v>18279.120041943119</v>
      </c>
    </row>
    <row r="50" spans="1:7" ht="16.899999999999999" customHeight="1" x14ac:dyDescent="0.25">
      <c r="A50" s="158" t="s">
        <v>19</v>
      </c>
      <c r="B50" s="25" t="s">
        <v>31</v>
      </c>
      <c r="C50" s="24">
        <v>13.93205022992985</v>
      </c>
      <c r="D50" s="23">
        <v>13.93205022992985</v>
      </c>
      <c r="E50" s="23">
        <v>48.316350197396716</v>
      </c>
      <c r="F50" s="23">
        <f t="shared" si="1"/>
        <v>3.468</v>
      </c>
      <c r="G50" s="22">
        <v>48.316350197396716</v>
      </c>
    </row>
    <row r="51" spans="1:7" ht="16.899999999999999" customHeight="1" x14ac:dyDescent="0.25">
      <c r="A51" s="158"/>
      <c r="B51" s="25" t="s">
        <v>28</v>
      </c>
      <c r="C51" s="24">
        <v>13.93205022992985</v>
      </c>
      <c r="D51" s="23">
        <v>13.93205022992985</v>
      </c>
      <c r="E51" s="23">
        <v>48.316350197396716</v>
      </c>
      <c r="F51" s="23">
        <f t="shared" si="1"/>
        <v>3.468</v>
      </c>
      <c r="G51" s="22">
        <v>48.316350197396716</v>
      </c>
    </row>
    <row r="52" spans="1:7" ht="16.899999999999999" customHeight="1" x14ac:dyDescent="0.25">
      <c r="A52" s="158" t="s">
        <v>70</v>
      </c>
      <c r="B52" s="25" t="s">
        <v>31</v>
      </c>
      <c r="C52" s="24">
        <v>79094.559859296001</v>
      </c>
      <c r="D52" s="23">
        <v>68745.502385700122</v>
      </c>
      <c r="E52" s="23">
        <v>37727.249373114631</v>
      </c>
      <c r="F52" s="23">
        <f t="shared" si="1"/>
        <v>0.47698918155975478</v>
      </c>
      <c r="G52" s="22">
        <v>20074.412805421471</v>
      </c>
    </row>
    <row r="53" spans="1:7" ht="16.899999999999999" customHeight="1" x14ac:dyDescent="0.25">
      <c r="A53" s="158"/>
      <c r="B53" s="25" t="s">
        <v>29</v>
      </c>
      <c r="C53" s="24">
        <v>1296.6208433380671</v>
      </c>
      <c r="D53" s="23">
        <v>1264.7622509486009</v>
      </c>
      <c r="E53" s="23">
        <v>654.74217312372116</v>
      </c>
      <c r="F53" s="23">
        <f t="shared" si="1"/>
        <v>0.50496039492788769</v>
      </c>
      <c r="G53" s="22">
        <v>537.96776323094889</v>
      </c>
    </row>
    <row r="54" spans="1:7" ht="16.899999999999999" customHeight="1" x14ac:dyDescent="0.25">
      <c r="A54" s="158"/>
      <c r="B54" s="25" t="s">
        <v>28</v>
      </c>
      <c r="C54" s="24">
        <v>80391.180702634025</v>
      </c>
      <c r="D54" s="23">
        <v>70010.264636648732</v>
      </c>
      <c r="E54" s="23">
        <v>38381.991546238372</v>
      </c>
      <c r="F54" s="23">
        <f t="shared" si="1"/>
        <v>0.47744032629913574</v>
      </c>
      <c r="G54" s="22">
        <v>20612.380568652417</v>
      </c>
    </row>
    <row r="55" spans="1:7" ht="16.899999999999999" customHeight="1" x14ac:dyDescent="0.25">
      <c r="A55" s="158" t="s">
        <v>20</v>
      </c>
      <c r="B55" s="25" t="s">
        <v>31</v>
      </c>
      <c r="C55" s="24">
        <v>2363.2909351142562</v>
      </c>
      <c r="D55" s="23">
        <v>2074.809273534835</v>
      </c>
      <c r="E55" s="23">
        <v>775.76544496503311</v>
      </c>
      <c r="F55" s="23">
        <f t="shared" si="1"/>
        <v>0.32825642981088476</v>
      </c>
      <c r="G55" s="22">
        <v>775.76544496503311</v>
      </c>
    </row>
    <row r="56" spans="1:7" ht="16.899999999999999" customHeight="1" x14ac:dyDescent="0.25">
      <c r="A56" s="158"/>
      <c r="B56" s="25" t="s">
        <v>29</v>
      </c>
      <c r="C56" s="24">
        <v>199.92721036585363</v>
      </c>
      <c r="D56" s="23">
        <v>199.49794207317075</v>
      </c>
      <c r="E56" s="23">
        <v>472.36097560975611</v>
      </c>
      <c r="F56" s="23">
        <f t="shared" si="1"/>
        <v>2.3626647655682618</v>
      </c>
      <c r="G56" s="22">
        <v>468.18231707317074</v>
      </c>
    </row>
    <row r="57" spans="1:7" ht="16.899999999999999" customHeight="1" x14ac:dyDescent="0.25">
      <c r="A57" s="158"/>
      <c r="B57" s="25" t="s">
        <v>28</v>
      </c>
      <c r="C57" s="24">
        <v>2563.2181454801093</v>
      </c>
      <c r="D57" s="23">
        <v>2274.3072156080057</v>
      </c>
      <c r="E57" s="23">
        <v>1248.1264205747891</v>
      </c>
      <c r="F57" s="23">
        <f t="shared" si="1"/>
        <v>0.48693726001264942</v>
      </c>
      <c r="G57" s="22">
        <v>1243.9477620382036</v>
      </c>
    </row>
    <row r="58" spans="1:7" ht="16.899999999999999" customHeight="1" x14ac:dyDescent="0.25">
      <c r="A58" s="158" t="s">
        <v>21</v>
      </c>
      <c r="B58" s="25" t="s">
        <v>31</v>
      </c>
      <c r="C58" s="24">
        <v>2156.9724774632559</v>
      </c>
      <c r="D58" s="23">
        <v>1746.3343451156686</v>
      </c>
      <c r="E58" s="23">
        <v>1210.7243366418102</v>
      </c>
      <c r="F58" s="23">
        <f t="shared" ref="F58:F76" si="2">IFERROR((E58/C58),"")</f>
        <v>0.56130727178573137</v>
      </c>
      <c r="G58" s="22">
        <v>646.4799954946335</v>
      </c>
    </row>
    <row r="59" spans="1:7" ht="16.899999999999999" customHeight="1" x14ac:dyDescent="0.25">
      <c r="A59" s="158"/>
      <c r="B59" s="25" t="s">
        <v>28</v>
      </c>
      <c r="C59" s="24">
        <v>2156.9724774632559</v>
      </c>
      <c r="D59" s="23">
        <v>1746.3343451156686</v>
      </c>
      <c r="E59" s="23">
        <v>1210.7243366418102</v>
      </c>
      <c r="F59" s="23">
        <f t="shared" si="2"/>
        <v>0.56130727178573137</v>
      </c>
      <c r="G59" s="22">
        <v>646.4799954946335</v>
      </c>
    </row>
    <row r="60" spans="1:7" ht="16.899999999999999" customHeight="1" x14ac:dyDescent="0.25">
      <c r="A60" s="158" t="s">
        <v>73</v>
      </c>
      <c r="B60" s="25" t="s">
        <v>31</v>
      </c>
      <c r="C60" s="24">
        <v>32244.86497101796</v>
      </c>
      <c r="D60" s="23">
        <v>21489.532093919483</v>
      </c>
      <c r="E60" s="23">
        <v>5960.6779170634491</v>
      </c>
      <c r="F60" s="23">
        <f t="shared" si="2"/>
        <v>0.18485665616590338</v>
      </c>
      <c r="G60" s="22">
        <v>2821.9721769147727</v>
      </c>
    </row>
    <row r="61" spans="1:7" ht="16.899999999999999" customHeight="1" x14ac:dyDescent="0.25">
      <c r="A61" s="158"/>
      <c r="B61" s="25" t="s">
        <v>29</v>
      </c>
      <c r="C61" s="24">
        <v>479.93696318002122</v>
      </c>
      <c r="D61" s="23">
        <v>324.09693792749596</v>
      </c>
      <c r="E61" s="23">
        <v>149.52032621744058</v>
      </c>
      <c r="F61" s="23">
        <f t="shared" si="2"/>
        <v>0.31154159335161791</v>
      </c>
      <c r="G61" s="22">
        <v>115.4250806832049</v>
      </c>
    </row>
    <row r="62" spans="1:7" ht="16.899999999999999" customHeight="1" x14ac:dyDescent="0.25">
      <c r="A62" s="158"/>
      <c r="B62" s="25" t="s">
        <v>28</v>
      </c>
      <c r="C62" s="24">
        <v>32724.801934197982</v>
      </c>
      <c r="D62" s="23">
        <v>21813.629031846973</v>
      </c>
      <c r="E62" s="23">
        <v>6110.1982432808882</v>
      </c>
      <c r="F62" s="23">
        <f t="shared" si="2"/>
        <v>0.18671459816829711</v>
      </c>
      <c r="G62" s="22">
        <v>2937.3972575979778</v>
      </c>
    </row>
    <row r="63" spans="1:7" ht="16.899999999999999" customHeight="1" x14ac:dyDescent="0.25">
      <c r="A63" s="158" t="s">
        <v>22</v>
      </c>
      <c r="B63" s="25" t="s">
        <v>31</v>
      </c>
      <c r="C63" s="24">
        <v>597.7138014882446</v>
      </c>
      <c r="D63" s="23">
        <v>446.02795285088149</v>
      </c>
      <c r="E63" s="23">
        <v>434.00733963240282</v>
      </c>
      <c r="F63" s="23">
        <f t="shared" si="2"/>
        <v>0.72611229413102074</v>
      </c>
      <c r="G63" s="22">
        <v>434.00733963240282</v>
      </c>
    </row>
    <row r="64" spans="1:7" ht="16.899999999999999" customHeight="1" x14ac:dyDescent="0.25">
      <c r="A64" s="158"/>
      <c r="B64" s="25" t="s">
        <v>29</v>
      </c>
      <c r="C64" s="24">
        <v>1</v>
      </c>
      <c r="D64" s="23">
        <v>1</v>
      </c>
      <c r="E64" s="23">
        <v>0.35599999999999998</v>
      </c>
      <c r="F64" s="23">
        <f t="shared" si="2"/>
        <v>0.35599999999999998</v>
      </c>
      <c r="G64" s="26"/>
    </row>
    <row r="65" spans="1:7" ht="16.899999999999999" customHeight="1" x14ac:dyDescent="0.25">
      <c r="A65" s="158"/>
      <c r="B65" s="25" t="s">
        <v>28</v>
      </c>
      <c r="C65" s="24">
        <v>598.7138014882446</v>
      </c>
      <c r="D65" s="23">
        <v>447.02795285088149</v>
      </c>
      <c r="E65" s="23">
        <v>434.36333963240281</v>
      </c>
      <c r="F65" s="23">
        <f t="shared" si="2"/>
        <v>0.72549411513930384</v>
      </c>
      <c r="G65" s="22">
        <v>434.00733963240282</v>
      </c>
    </row>
    <row r="66" spans="1:7" ht="16.899999999999999" customHeight="1" x14ac:dyDescent="0.25">
      <c r="A66" s="158" t="s">
        <v>23</v>
      </c>
      <c r="B66" s="25" t="s">
        <v>31</v>
      </c>
      <c r="C66" s="24">
        <v>55807.936214285248</v>
      </c>
      <c r="D66" s="23">
        <v>49914.669447392254</v>
      </c>
      <c r="E66" s="23">
        <v>140861.13049647227</v>
      </c>
      <c r="F66" s="23">
        <f t="shared" si="2"/>
        <v>2.5240340362275537</v>
      </c>
      <c r="G66" s="22">
        <v>102728.6226033116</v>
      </c>
    </row>
    <row r="67" spans="1:7" ht="16.899999999999999" customHeight="1" x14ac:dyDescent="0.25">
      <c r="A67" s="158"/>
      <c r="B67" s="25" t="s">
        <v>29</v>
      </c>
      <c r="C67" s="24">
        <v>332.59848440436997</v>
      </c>
      <c r="D67" s="23">
        <v>309.48670474335296</v>
      </c>
      <c r="E67" s="23">
        <v>803.76389491391092</v>
      </c>
      <c r="F67" s="23">
        <f t="shared" si="2"/>
        <v>2.416619234911193</v>
      </c>
      <c r="G67" s="22">
        <v>470.65894851949992</v>
      </c>
    </row>
    <row r="68" spans="1:7" ht="16.899999999999999" customHeight="1" x14ac:dyDescent="0.25">
      <c r="A68" s="158"/>
      <c r="B68" s="25" t="s">
        <v>28</v>
      </c>
      <c r="C68" s="24">
        <v>56140.534698689618</v>
      </c>
      <c r="D68" s="23">
        <v>50224.156152135613</v>
      </c>
      <c r="E68" s="23">
        <v>141664.89439138619</v>
      </c>
      <c r="F68" s="23">
        <f t="shared" si="2"/>
        <v>2.5233976689340794</v>
      </c>
      <c r="G68" s="22">
        <v>103199.28155183108</v>
      </c>
    </row>
    <row r="69" spans="1:7" ht="16.899999999999999" customHeight="1" x14ac:dyDescent="0.25">
      <c r="A69" s="158" t="s">
        <v>24</v>
      </c>
      <c r="B69" s="25" t="s">
        <v>29</v>
      </c>
      <c r="C69" s="24">
        <v>17822.259608886401</v>
      </c>
      <c r="D69" s="23">
        <v>17812.259608886394</v>
      </c>
      <c r="E69" s="23">
        <v>129523.50522993838</v>
      </c>
      <c r="F69" s="23">
        <f t="shared" si="2"/>
        <v>7.2675131028478761</v>
      </c>
      <c r="G69" s="22">
        <v>82798.145266489591</v>
      </c>
    </row>
    <row r="70" spans="1:7" ht="16.899999999999999" customHeight="1" x14ac:dyDescent="0.25">
      <c r="A70" s="158"/>
      <c r="B70" s="25" t="s">
        <v>28</v>
      </c>
      <c r="C70" s="24">
        <v>17822.259608886401</v>
      </c>
      <c r="D70" s="23">
        <v>17812.259608886394</v>
      </c>
      <c r="E70" s="23">
        <v>129523.50522993838</v>
      </c>
      <c r="F70" s="23">
        <f t="shared" si="2"/>
        <v>7.2675131028478761</v>
      </c>
      <c r="G70" s="22">
        <v>82798.145266489591</v>
      </c>
    </row>
    <row r="71" spans="1:7" ht="16.899999999999999" customHeight="1" x14ac:dyDescent="0.25">
      <c r="A71" s="158" t="s">
        <v>25</v>
      </c>
      <c r="B71" s="25" t="s">
        <v>29</v>
      </c>
      <c r="C71" s="24">
        <v>473.22222222222223</v>
      </c>
      <c r="D71" s="23">
        <v>473.22222222222223</v>
      </c>
      <c r="E71" s="23">
        <v>3410.6944444444443</v>
      </c>
      <c r="F71" s="23">
        <f t="shared" si="2"/>
        <v>7.2073843625264145</v>
      </c>
      <c r="G71" s="22">
        <v>3260.6944444444443</v>
      </c>
    </row>
    <row r="72" spans="1:7" ht="16.899999999999999" customHeight="1" x14ac:dyDescent="0.25">
      <c r="A72" s="158"/>
      <c r="B72" s="25" t="s">
        <v>28</v>
      </c>
      <c r="C72" s="24">
        <v>473.22222222222223</v>
      </c>
      <c r="D72" s="23">
        <v>473.22222222222223</v>
      </c>
      <c r="E72" s="23">
        <v>3410.6944444444443</v>
      </c>
      <c r="F72" s="23">
        <f t="shared" si="2"/>
        <v>7.2073843625264145</v>
      </c>
      <c r="G72" s="22">
        <v>3260.6944444444443</v>
      </c>
    </row>
    <row r="73" spans="1:7" ht="16.899999999999999" customHeight="1" x14ac:dyDescent="0.25">
      <c r="A73" s="158" t="s">
        <v>26</v>
      </c>
      <c r="B73" s="25" t="s">
        <v>29</v>
      </c>
      <c r="C73" s="24">
        <v>259</v>
      </c>
      <c r="D73" s="23">
        <v>259</v>
      </c>
      <c r="E73" s="23">
        <v>2016</v>
      </c>
      <c r="F73" s="23">
        <f t="shared" si="2"/>
        <v>7.7837837837837842</v>
      </c>
      <c r="G73" s="22">
        <v>1560</v>
      </c>
    </row>
    <row r="74" spans="1:7" ht="16.899999999999999" customHeight="1" x14ac:dyDescent="0.25">
      <c r="A74" s="158"/>
      <c r="B74" s="25" t="s">
        <v>28</v>
      </c>
      <c r="C74" s="24">
        <v>259</v>
      </c>
      <c r="D74" s="23">
        <v>259</v>
      </c>
      <c r="E74" s="23">
        <v>2016</v>
      </c>
      <c r="F74" s="23">
        <f t="shared" si="2"/>
        <v>7.7837837837837842</v>
      </c>
      <c r="G74" s="22">
        <v>1560</v>
      </c>
    </row>
    <row r="75" spans="1:7" ht="16.899999999999999" customHeight="1" x14ac:dyDescent="0.25">
      <c r="A75" s="158" t="s">
        <v>27</v>
      </c>
      <c r="B75" s="25" t="s">
        <v>29</v>
      </c>
      <c r="C75" s="24">
        <v>155.5</v>
      </c>
      <c r="D75" s="23">
        <v>155.5</v>
      </c>
      <c r="E75" s="23">
        <v>1209</v>
      </c>
      <c r="F75" s="23">
        <f t="shared" si="2"/>
        <v>7.77491961414791</v>
      </c>
      <c r="G75" s="22">
        <v>1202</v>
      </c>
    </row>
    <row r="76" spans="1:7" ht="16.899999999999999" customHeight="1" x14ac:dyDescent="0.25">
      <c r="A76" s="161"/>
      <c r="B76" s="21" t="s">
        <v>28</v>
      </c>
      <c r="C76" s="20">
        <v>155.5</v>
      </c>
      <c r="D76" s="19">
        <v>155.5</v>
      </c>
      <c r="E76" s="19">
        <v>1209</v>
      </c>
      <c r="F76" s="19">
        <f t="shared" si="2"/>
        <v>7.77491961414791</v>
      </c>
      <c r="G76" s="18">
        <v>1202</v>
      </c>
    </row>
    <row r="77" spans="1:7" ht="13.15" customHeight="1" x14ac:dyDescent="0.25">
      <c r="A77" s="159"/>
      <c r="B77" s="159"/>
      <c r="C77" s="159"/>
      <c r="D77" s="159"/>
      <c r="E77" s="159"/>
      <c r="F77" s="159"/>
      <c r="G77" s="160"/>
    </row>
    <row r="78" spans="1:7" x14ac:dyDescent="0.25">
      <c r="A78" s="17" t="s">
        <v>74</v>
      </c>
    </row>
  </sheetData>
  <mergeCells count="29">
    <mergeCell ref="A1:G1"/>
    <mergeCell ref="A14:A16"/>
    <mergeCell ref="A17:A19"/>
    <mergeCell ref="A20:A22"/>
    <mergeCell ref="A6:A8"/>
    <mergeCell ref="A9:A10"/>
    <mergeCell ref="A11:A13"/>
    <mergeCell ref="A23:A25"/>
    <mergeCell ref="A26:A28"/>
    <mergeCell ref="A3:A5"/>
    <mergeCell ref="A29:A31"/>
    <mergeCell ref="A32:A34"/>
    <mergeCell ref="A35:A37"/>
    <mergeCell ref="A38:A40"/>
    <mergeCell ref="A41:A43"/>
    <mergeCell ref="A44:A46"/>
    <mergeCell ref="A47:A49"/>
    <mergeCell ref="A50:A51"/>
    <mergeCell ref="A52:A54"/>
    <mergeCell ref="A55:A57"/>
    <mergeCell ref="A58:A59"/>
    <mergeCell ref="A60:A62"/>
    <mergeCell ref="A63:A65"/>
    <mergeCell ref="A66:A68"/>
    <mergeCell ref="A69:A70"/>
    <mergeCell ref="A77:G77"/>
    <mergeCell ref="A71:A72"/>
    <mergeCell ref="A73:A74"/>
    <mergeCell ref="A75:A7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19"/>
  <sheetViews>
    <sheetView workbookViewId="0">
      <selection activeCell="A404" sqref="A404:H430"/>
    </sheetView>
  </sheetViews>
  <sheetFormatPr defaultColWidth="8.85546875" defaultRowHeight="15" x14ac:dyDescent="0.25"/>
  <cols>
    <col min="1" max="1" width="22.7109375" style="17" customWidth="1"/>
    <col min="2" max="2" width="13.85546875" style="17" customWidth="1"/>
    <col min="3" max="3" width="15.42578125" style="17" customWidth="1"/>
    <col min="4" max="6" width="13.7109375" style="17" customWidth="1"/>
    <col min="7" max="7" width="12.42578125" style="17" customWidth="1"/>
    <col min="8" max="8" width="13.7109375" style="17" customWidth="1"/>
    <col min="9" max="16384" width="8.85546875" style="17"/>
  </cols>
  <sheetData>
    <row r="1" spans="1:8" ht="36" customHeight="1" x14ac:dyDescent="0.25">
      <c r="A1" s="168" t="s">
        <v>77</v>
      </c>
      <c r="B1" s="168"/>
      <c r="C1" s="168"/>
      <c r="D1" s="168"/>
      <c r="E1" s="168"/>
      <c r="F1" s="168"/>
      <c r="G1" s="168"/>
      <c r="H1" s="168"/>
    </row>
    <row r="2" spans="1:8" s="101" customFormat="1" ht="28.9" customHeight="1" x14ac:dyDescent="0.25">
      <c r="A2" s="117" t="s">
        <v>4</v>
      </c>
      <c r="B2" s="117" t="s">
        <v>34</v>
      </c>
      <c r="C2" s="118" t="s">
        <v>30</v>
      </c>
      <c r="D2" s="105" t="s">
        <v>0</v>
      </c>
      <c r="E2" s="106" t="s">
        <v>1</v>
      </c>
      <c r="F2" s="106" t="s">
        <v>68</v>
      </c>
      <c r="G2" s="106" t="s">
        <v>2</v>
      </c>
      <c r="H2" s="107" t="s">
        <v>3</v>
      </c>
    </row>
    <row r="3" spans="1:8" ht="16.899999999999999" customHeight="1" x14ac:dyDescent="0.25">
      <c r="A3" s="169" t="s">
        <v>5</v>
      </c>
      <c r="B3" s="169" t="s">
        <v>33</v>
      </c>
      <c r="C3" s="58" t="s">
        <v>31</v>
      </c>
      <c r="D3" s="57">
        <v>289547.84957409301</v>
      </c>
      <c r="E3" s="56">
        <v>242914.60894984077</v>
      </c>
      <c r="F3" s="56">
        <v>567126.03291319159</v>
      </c>
      <c r="G3" s="56">
        <f t="shared" ref="G3:G66" si="0">IFERROR((F3/D3),"")</f>
        <v>1.9586608353244512</v>
      </c>
      <c r="H3" s="55">
        <v>290171.42362052726</v>
      </c>
    </row>
    <row r="4" spans="1:8" ht="16.899999999999999" customHeight="1" x14ac:dyDescent="0.25">
      <c r="A4" s="164"/>
      <c r="B4" s="164"/>
      <c r="C4" s="52" t="s">
        <v>29</v>
      </c>
      <c r="D4" s="51">
        <v>30323.229191973543</v>
      </c>
      <c r="E4" s="50">
        <v>29746.298597560977</v>
      </c>
      <c r="F4" s="50">
        <v>112959.47139817869</v>
      </c>
      <c r="G4" s="50">
        <f t="shared" si="0"/>
        <v>3.7251794880763782</v>
      </c>
      <c r="H4" s="48">
        <v>88239.974603698385</v>
      </c>
    </row>
    <row r="5" spans="1:8" ht="16.899999999999999" customHeight="1" x14ac:dyDescent="0.25">
      <c r="A5" s="164"/>
      <c r="B5" s="164"/>
      <c r="C5" s="52" t="s">
        <v>28</v>
      </c>
      <c r="D5" s="51">
        <v>319871.07876606658</v>
      </c>
      <c r="E5" s="50">
        <v>272660.90754740179</v>
      </c>
      <c r="F5" s="50">
        <v>680085.5043113702</v>
      </c>
      <c r="G5" s="50">
        <f t="shared" si="0"/>
        <v>2.126123771285811</v>
      </c>
      <c r="H5" s="48">
        <v>378411.39822422568</v>
      </c>
    </row>
    <row r="6" spans="1:8" ht="16.899999999999999" customHeight="1" x14ac:dyDescent="0.25">
      <c r="A6" s="164"/>
      <c r="B6" s="164" t="s">
        <v>37</v>
      </c>
      <c r="C6" s="52" t="s">
        <v>31</v>
      </c>
      <c r="D6" s="51">
        <v>193499.06249279092</v>
      </c>
      <c r="E6" s="50">
        <v>175392.6822096305</v>
      </c>
      <c r="F6" s="50">
        <v>458258.33749141346</v>
      </c>
      <c r="G6" s="50">
        <f t="shared" si="0"/>
        <v>2.3682716163469086</v>
      </c>
      <c r="H6" s="48">
        <v>306254.41416842118</v>
      </c>
    </row>
    <row r="7" spans="1:8" ht="16.899999999999999" customHeight="1" x14ac:dyDescent="0.25">
      <c r="A7" s="164"/>
      <c r="B7" s="164"/>
      <c r="C7" s="52" t="s">
        <v>29</v>
      </c>
      <c r="D7" s="51">
        <v>18513.745250626565</v>
      </c>
      <c r="E7" s="50">
        <v>17833.634348370928</v>
      </c>
      <c r="F7" s="50">
        <v>63880.645876942363</v>
      </c>
      <c r="G7" s="50">
        <f t="shared" si="0"/>
        <v>3.4504442516718994</v>
      </c>
      <c r="H7" s="48">
        <v>32388.677774436088</v>
      </c>
    </row>
    <row r="8" spans="1:8" ht="16.899999999999999" customHeight="1" x14ac:dyDescent="0.25">
      <c r="A8" s="164"/>
      <c r="B8" s="164"/>
      <c r="C8" s="52" t="s">
        <v>28</v>
      </c>
      <c r="D8" s="51">
        <v>212012.80774341751</v>
      </c>
      <c r="E8" s="50">
        <v>193226.31655800145</v>
      </c>
      <c r="F8" s="50">
        <v>522138.98336835578</v>
      </c>
      <c r="G8" s="50">
        <f t="shared" si="0"/>
        <v>2.4627709473111628</v>
      </c>
      <c r="H8" s="48">
        <v>338643.09194285731</v>
      </c>
    </row>
    <row r="9" spans="1:8" ht="16.899999999999999" customHeight="1" x14ac:dyDescent="0.25">
      <c r="A9" s="164"/>
      <c r="B9" s="164" t="s">
        <v>32</v>
      </c>
      <c r="C9" s="52" t="s">
        <v>31</v>
      </c>
      <c r="D9" s="51">
        <v>362774.02181944391</v>
      </c>
      <c r="E9" s="50">
        <v>295622.56736846641</v>
      </c>
      <c r="F9" s="50">
        <v>523468.24432839477</v>
      </c>
      <c r="G9" s="50">
        <f t="shared" si="0"/>
        <v>1.442959563926355</v>
      </c>
      <c r="H9" s="48">
        <v>184307.89510965828</v>
      </c>
    </row>
    <row r="10" spans="1:8" ht="16.899999999999999" customHeight="1" x14ac:dyDescent="0.25">
      <c r="A10" s="164"/>
      <c r="B10" s="164"/>
      <c r="C10" s="52" t="s">
        <v>29</v>
      </c>
      <c r="D10" s="51">
        <v>3396.596111111111</v>
      </c>
      <c r="E10" s="50">
        <v>3081.2119444444443</v>
      </c>
      <c r="F10" s="50">
        <v>12274.936344444446</v>
      </c>
      <c r="G10" s="50">
        <f t="shared" si="0"/>
        <v>3.6138934223854511</v>
      </c>
      <c r="H10" s="48">
        <v>8158.3213722222226</v>
      </c>
    </row>
    <row r="11" spans="1:8" ht="16.899999999999999" customHeight="1" x14ac:dyDescent="0.25">
      <c r="A11" s="164"/>
      <c r="B11" s="164"/>
      <c r="C11" s="52" t="s">
        <v>28</v>
      </c>
      <c r="D11" s="51">
        <v>366170.61793055508</v>
      </c>
      <c r="E11" s="50">
        <v>298703.77931291092</v>
      </c>
      <c r="F11" s="50">
        <v>535743.18067283917</v>
      </c>
      <c r="G11" s="50">
        <f t="shared" si="0"/>
        <v>1.4630971313335792</v>
      </c>
      <c r="H11" s="48">
        <v>192466.21648188058</v>
      </c>
    </row>
    <row r="12" spans="1:8" ht="16.899999999999999" customHeight="1" x14ac:dyDescent="0.25">
      <c r="A12" s="164"/>
      <c r="B12" s="164" t="s">
        <v>42</v>
      </c>
      <c r="C12" s="52" t="s">
        <v>31</v>
      </c>
      <c r="D12" s="51">
        <v>98243.626757017395</v>
      </c>
      <c r="E12" s="50">
        <v>78100.118510977307</v>
      </c>
      <c r="F12" s="50">
        <v>182807.08953840288</v>
      </c>
      <c r="G12" s="50">
        <f t="shared" si="0"/>
        <v>1.860752657172698</v>
      </c>
      <c r="H12" s="48">
        <v>109221.69885799754</v>
      </c>
    </row>
    <row r="13" spans="1:8" ht="16.899999999999999" customHeight="1" x14ac:dyDescent="0.25">
      <c r="A13" s="164"/>
      <c r="B13" s="164"/>
      <c r="C13" s="52" t="s">
        <v>29</v>
      </c>
      <c r="D13" s="51">
        <v>1446.4263870320856</v>
      </c>
      <c r="E13" s="50">
        <v>1239.2756975122063</v>
      </c>
      <c r="F13" s="50">
        <v>5533.8911288072532</v>
      </c>
      <c r="G13" s="50">
        <f t="shared" si="0"/>
        <v>3.8259058175523291</v>
      </c>
      <c r="H13" s="48">
        <v>3996.3090675133681</v>
      </c>
    </row>
    <row r="14" spans="1:8" ht="16.899999999999999" customHeight="1" x14ac:dyDescent="0.25">
      <c r="A14" s="164"/>
      <c r="B14" s="164"/>
      <c r="C14" s="52" t="s">
        <v>28</v>
      </c>
      <c r="D14" s="51">
        <v>99690.053144049481</v>
      </c>
      <c r="E14" s="50">
        <v>79339.39420848951</v>
      </c>
      <c r="F14" s="50">
        <v>188340.98066721013</v>
      </c>
      <c r="G14" s="50">
        <f t="shared" si="0"/>
        <v>1.8892655257697817</v>
      </c>
      <c r="H14" s="48">
        <v>113218.0079255109</v>
      </c>
    </row>
    <row r="15" spans="1:8" ht="16.899999999999999" customHeight="1" x14ac:dyDescent="0.25">
      <c r="A15" s="164"/>
      <c r="B15" s="164" t="s">
        <v>36</v>
      </c>
      <c r="C15" s="52" t="s">
        <v>31</v>
      </c>
      <c r="D15" s="51">
        <v>75033.28772456458</v>
      </c>
      <c r="E15" s="50">
        <v>56334.306974784529</v>
      </c>
      <c r="F15" s="50">
        <v>108839.46264188332</v>
      </c>
      <c r="G15" s="50">
        <f t="shared" si="0"/>
        <v>1.4505490288712379</v>
      </c>
      <c r="H15" s="48">
        <v>37138.084613400431</v>
      </c>
    </row>
    <row r="16" spans="1:8" ht="16.899999999999999" customHeight="1" x14ac:dyDescent="0.25">
      <c r="A16" s="164"/>
      <c r="B16" s="164"/>
      <c r="C16" s="52" t="s">
        <v>29</v>
      </c>
      <c r="D16" s="51">
        <v>5459.9904166666665</v>
      </c>
      <c r="E16" s="50">
        <v>5399.2225000000008</v>
      </c>
      <c r="F16" s="50">
        <v>17365.118266666668</v>
      </c>
      <c r="G16" s="50">
        <f t="shared" si="0"/>
        <v>3.1804301732214584</v>
      </c>
      <c r="H16" s="48">
        <v>10885.919933333334</v>
      </c>
    </row>
    <row r="17" spans="1:8" ht="16.899999999999999" customHeight="1" x14ac:dyDescent="0.25">
      <c r="A17" s="164"/>
      <c r="B17" s="164"/>
      <c r="C17" s="52" t="s">
        <v>28</v>
      </c>
      <c r="D17" s="51">
        <v>80493.278141231262</v>
      </c>
      <c r="E17" s="50">
        <v>61733.529474784526</v>
      </c>
      <c r="F17" s="50">
        <v>126204.58090854999</v>
      </c>
      <c r="G17" s="50">
        <f t="shared" si="0"/>
        <v>1.5678896899578987</v>
      </c>
      <c r="H17" s="48">
        <v>48024.00454673377</v>
      </c>
    </row>
    <row r="18" spans="1:8" ht="16.899999999999999" customHeight="1" x14ac:dyDescent="0.25">
      <c r="A18" s="164"/>
      <c r="B18" s="164" t="s">
        <v>38</v>
      </c>
      <c r="C18" s="52" t="s">
        <v>31</v>
      </c>
      <c r="D18" s="51">
        <v>123937.42439226183</v>
      </c>
      <c r="E18" s="50">
        <v>111395.89073842499</v>
      </c>
      <c r="F18" s="50">
        <v>290437.25416251057</v>
      </c>
      <c r="G18" s="50">
        <f t="shared" si="0"/>
        <v>2.3434185080632055</v>
      </c>
      <c r="H18" s="48">
        <v>197543.50110493074</v>
      </c>
    </row>
    <row r="19" spans="1:8" ht="16.899999999999999" customHeight="1" x14ac:dyDescent="0.25">
      <c r="A19" s="164"/>
      <c r="B19" s="164"/>
      <c r="C19" s="52" t="s">
        <v>29</v>
      </c>
      <c r="D19" s="51">
        <v>1338.75</v>
      </c>
      <c r="E19" s="50">
        <v>1255.7499999999998</v>
      </c>
      <c r="F19" s="50">
        <v>5854.2199999999993</v>
      </c>
      <c r="G19" s="50">
        <f t="shared" si="0"/>
        <v>4.3729000933706814</v>
      </c>
      <c r="H19" s="48">
        <v>2028.8</v>
      </c>
    </row>
    <row r="20" spans="1:8" ht="16.899999999999999" customHeight="1" x14ac:dyDescent="0.25">
      <c r="A20" s="164"/>
      <c r="B20" s="164"/>
      <c r="C20" s="52" t="s">
        <v>28</v>
      </c>
      <c r="D20" s="51">
        <v>125276.17439226183</v>
      </c>
      <c r="E20" s="50">
        <v>112651.64073842498</v>
      </c>
      <c r="F20" s="50">
        <v>296291.4741625106</v>
      </c>
      <c r="G20" s="50">
        <f t="shared" si="0"/>
        <v>2.3651063388539439</v>
      </c>
      <c r="H20" s="48">
        <v>199572.30110493078</v>
      </c>
    </row>
    <row r="21" spans="1:8" ht="16.899999999999999" customHeight="1" x14ac:dyDescent="0.25">
      <c r="A21" s="164"/>
      <c r="B21" s="164" t="s">
        <v>41</v>
      </c>
      <c r="C21" s="52" t="s">
        <v>31</v>
      </c>
      <c r="D21" s="51">
        <v>167455.36178710725</v>
      </c>
      <c r="E21" s="50">
        <v>150415.86654493952</v>
      </c>
      <c r="F21" s="50">
        <v>442888.38128976151</v>
      </c>
      <c r="G21" s="50">
        <f t="shared" si="0"/>
        <v>2.6448145736463391</v>
      </c>
      <c r="H21" s="48">
        <v>296584.80403220083</v>
      </c>
    </row>
    <row r="22" spans="1:8" ht="16.899999999999999" customHeight="1" x14ac:dyDescent="0.25">
      <c r="A22" s="164"/>
      <c r="B22" s="164"/>
      <c r="C22" s="52" t="s">
        <v>29</v>
      </c>
      <c r="D22" s="51">
        <v>1604.9753846153844</v>
      </c>
      <c r="E22" s="50">
        <v>1572.0138461538461</v>
      </c>
      <c r="F22" s="50">
        <v>5085.540384615384</v>
      </c>
      <c r="G22" s="50">
        <f t="shared" si="0"/>
        <v>3.1686095832766186</v>
      </c>
      <c r="H22" s="48">
        <v>2947.3461538461538</v>
      </c>
    </row>
    <row r="23" spans="1:8" ht="16.899999999999999" customHeight="1" x14ac:dyDescent="0.25">
      <c r="A23" s="164"/>
      <c r="B23" s="164"/>
      <c r="C23" s="52" t="s">
        <v>28</v>
      </c>
      <c r="D23" s="51">
        <v>169060.33717172267</v>
      </c>
      <c r="E23" s="50">
        <v>151987.88039109341</v>
      </c>
      <c r="F23" s="50">
        <v>447973.92167437682</v>
      </c>
      <c r="G23" s="50">
        <f t="shared" si="0"/>
        <v>2.6497872248968029</v>
      </c>
      <c r="H23" s="48">
        <v>299532.15018604702</v>
      </c>
    </row>
    <row r="24" spans="1:8" ht="16.899999999999999" customHeight="1" x14ac:dyDescent="0.25">
      <c r="A24" s="164"/>
      <c r="B24" s="164" t="s">
        <v>40</v>
      </c>
      <c r="C24" s="52" t="s">
        <v>31</v>
      </c>
      <c r="D24" s="51">
        <v>143152.29415628966</v>
      </c>
      <c r="E24" s="50">
        <v>119852.93569974082</v>
      </c>
      <c r="F24" s="50">
        <v>297846.89998937066</v>
      </c>
      <c r="G24" s="50">
        <f t="shared" si="0"/>
        <v>2.0806295962270069</v>
      </c>
      <c r="H24" s="48">
        <v>181871.95059919544</v>
      </c>
    </row>
    <row r="25" spans="1:8" ht="16.899999999999999" customHeight="1" x14ac:dyDescent="0.25">
      <c r="A25" s="164"/>
      <c r="B25" s="164"/>
      <c r="C25" s="52" t="s">
        <v>29</v>
      </c>
      <c r="D25" s="51">
        <v>3933.9471428571428</v>
      </c>
      <c r="E25" s="50">
        <v>3746.08</v>
      </c>
      <c r="F25" s="50">
        <v>12748.180142857142</v>
      </c>
      <c r="G25" s="50">
        <f t="shared" si="0"/>
        <v>3.240557048663955</v>
      </c>
      <c r="H25" s="48">
        <v>7817.364428571429</v>
      </c>
    </row>
    <row r="26" spans="1:8" ht="16.899999999999999" customHeight="1" x14ac:dyDescent="0.25">
      <c r="A26" s="164"/>
      <c r="B26" s="164"/>
      <c r="C26" s="52" t="s">
        <v>28</v>
      </c>
      <c r="D26" s="51">
        <v>147086.24129914684</v>
      </c>
      <c r="E26" s="50">
        <v>123599.01569974083</v>
      </c>
      <c r="F26" s="50">
        <v>310595.08013222774</v>
      </c>
      <c r="G26" s="50">
        <f t="shared" si="0"/>
        <v>2.1116528465808946</v>
      </c>
      <c r="H26" s="48">
        <v>189689.31502776689</v>
      </c>
    </row>
    <row r="27" spans="1:8" ht="16.899999999999999" customHeight="1" x14ac:dyDescent="0.25">
      <c r="A27" s="164"/>
      <c r="B27" s="164" t="s">
        <v>35</v>
      </c>
      <c r="C27" s="52" t="s">
        <v>31</v>
      </c>
      <c r="D27" s="51">
        <v>467722.39361183922</v>
      </c>
      <c r="E27" s="50">
        <v>275937.65021432121</v>
      </c>
      <c r="F27" s="50">
        <v>442722.44962098636</v>
      </c>
      <c r="G27" s="50">
        <f t="shared" si="0"/>
        <v>0.9465496107684761</v>
      </c>
      <c r="H27" s="48">
        <v>151252.45727970777</v>
      </c>
    </row>
    <row r="28" spans="1:8" ht="16.899999999999999" customHeight="1" x14ac:dyDescent="0.25">
      <c r="A28" s="164"/>
      <c r="B28" s="164"/>
      <c r="C28" s="52" t="s">
        <v>29</v>
      </c>
      <c r="D28" s="51">
        <v>5891.3053625940156</v>
      </c>
      <c r="E28" s="50">
        <v>4649.975303975406</v>
      </c>
      <c r="F28" s="50">
        <v>11583.663337688973</v>
      </c>
      <c r="G28" s="50">
        <f t="shared" si="0"/>
        <v>1.9662303385660085</v>
      </c>
      <c r="H28" s="48">
        <v>6395.4013557228527</v>
      </c>
    </row>
    <row r="29" spans="1:8" ht="16.899999999999999" customHeight="1" x14ac:dyDescent="0.25">
      <c r="A29" s="164"/>
      <c r="B29" s="164"/>
      <c r="C29" s="52" t="s">
        <v>28</v>
      </c>
      <c r="D29" s="51">
        <v>473613.69897443324</v>
      </c>
      <c r="E29" s="50">
        <v>280587.62551829673</v>
      </c>
      <c r="F29" s="50">
        <v>454306.11295867537</v>
      </c>
      <c r="G29" s="50">
        <f t="shared" si="0"/>
        <v>0.95923347222099642</v>
      </c>
      <c r="H29" s="48">
        <v>157647.85863543069</v>
      </c>
    </row>
    <row r="30" spans="1:8" ht="16.899999999999999" customHeight="1" x14ac:dyDescent="0.25">
      <c r="A30" s="164"/>
      <c r="B30" s="164" t="s">
        <v>39</v>
      </c>
      <c r="C30" s="52" t="s">
        <v>31</v>
      </c>
      <c r="D30" s="51">
        <v>177292.0006974132</v>
      </c>
      <c r="E30" s="50">
        <v>114654.28739454152</v>
      </c>
      <c r="F30" s="50">
        <v>89481.193774498432</v>
      </c>
      <c r="G30" s="50">
        <f t="shared" si="0"/>
        <v>0.50471083535921779</v>
      </c>
      <c r="H30" s="48">
        <v>25119.118404485511</v>
      </c>
    </row>
    <row r="31" spans="1:8" ht="16.899999999999999" customHeight="1" x14ac:dyDescent="0.25">
      <c r="A31" s="164"/>
      <c r="B31" s="164"/>
      <c r="C31" s="52" t="s">
        <v>29</v>
      </c>
      <c r="D31" s="51">
        <v>1702</v>
      </c>
      <c r="E31" s="50">
        <v>1653</v>
      </c>
      <c r="F31" s="50">
        <v>4484.58</v>
      </c>
      <c r="G31" s="50">
        <f t="shared" si="0"/>
        <v>2.6348883666274969</v>
      </c>
      <c r="H31" s="48">
        <v>2425.4499999999998</v>
      </c>
    </row>
    <row r="32" spans="1:8" ht="16.899999999999999" customHeight="1" x14ac:dyDescent="0.25">
      <c r="A32" s="164"/>
      <c r="B32" s="164"/>
      <c r="C32" s="52" t="s">
        <v>28</v>
      </c>
      <c r="D32" s="51">
        <v>178994.00069741317</v>
      </c>
      <c r="E32" s="50">
        <v>116307.28739454152</v>
      </c>
      <c r="F32" s="50">
        <v>93965.773774498433</v>
      </c>
      <c r="G32" s="50">
        <f t="shared" si="0"/>
        <v>0.52496605142284214</v>
      </c>
      <c r="H32" s="48">
        <v>27544.568404485512</v>
      </c>
    </row>
    <row r="33" spans="1:8" ht="16.899999999999999" customHeight="1" x14ac:dyDescent="0.25">
      <c r="A33" s="164"/>
      <c r="B33" s="164" t="s">
        <v>28</v>
      </c>
      <c r="C33" s="52" t="s">
        <v>31</v>
      </c>
      <c r="D33" s="51">
        <v>2098657.3230128214</v>
      </c>
      <c r="E33" s="50">
        <v>1620620.9146056678</v>
      </c>
      <c r="F33" s="50">
        <v>3403875.3457504157</v>
      </c>
      <c r="G33" s="50">
        <f t="shared" si="0"/>
        <v>1.6219300351826045</v>
      </c>
      <c r="H33" s="48">
        <v>1779465.347790526</v>
      </c>
    </row>
    <row r="34" spans="1:8" ht="16.899999999999999" customHeight="1" x14ac:dyDescent="0.25">
      <c r="A34" s="164"/>
      <c r="B34" s="164"/>
      <c r="C34" s="52" t="s">
        <v>29</v>
      </c>
      <c r="D34" s="51">
        <v>73610.965247476532</v>
      </c>
      <c r="E34" s="50">
        <v>70176.462238017819</v>
      </c>
      <c r="F34" s="50">
        <v>251770.24688020098</v>
      </c>
      <c r="G34" s="50">
        <f t="shared" si="0"/>
        <v>3.4202818293954098</v>
      </c>
      <c r="H34" s="48">
        <v>165283.56468934388</v>
      </c>
    </row>
    <row r="35" spans="1:8" ht="16.899999999999999" customHeight="1" x14ac:dyDescent="0.25">
      <c r="A35" s="164"/>
      <c r="B35" s="164"/>
      <c r="C35" s="52" t="s">
        <v>28</v>
      </c>
      <c r="D35" s="51">
        <v>2172268.2882602978</v>
      </c>
      <c r="E35" s="50">
        <v>1690797.3768436862</v>
      </c>
      <c r="F35" s="50">
        <v>3655645.5926306159</v>
      </c>
      <c r="G35" s="50">
        <f t="shared" si="0"/>
        <v>1.6828702110080098</v>
      </c>
      <c r="H35" s="48">
        <v>1944748.9124798705</v>
      </c>
    </row>
    <row r="36" spans="1:8" ht="16.899999999999999" customHeight="1" x14ac:dyDescent="0.25">
      <c r="A36" s="164" t="s">
        <v>6</v>
      </c>
      <c r="B36" s="164" t="s">
        <v>33</v>
      </c>
      <c r="C36" s="52" t="s">
        <v>31</v>
      </c>
      <c r="D36" s="51">
        <v>454.30686533481082</v>
      </c>
      <c r="E36" s="50">
        <v>360.87849155445815</v>
      </c>
      <c r="F36" s="50">
        <v>631.7892430262541</v>
      </c>
      <c r="G36" s="50">
        <f t="shared" si="0"/>
        <v>1.3906662901971423</v>
      </c>
      <c r="H36" s="48">
        <v>631.7892430262541</v>
      </c>
    </row>
    <row r="37" spans="1:8" ht="16.899999999999999" customHeight="1" x14ac:dyDescent="0.25">
      <c r="A37" s="164"/>
      <c r="B37" s="164"/>
      <c r="C37" s="52" t="s">
        <v>29</v>
      </c>
      <c r="D37" s="51">
        <v>11463.869607843137</v>
      </c>
      <c r="E37" s="50">
        <v>11450.730718954248</v>
      </c>
      <c r="F37" s="50">
        <v>56771.697398692806</v>
      </c>
      <c r="G37" s="50">
        <f t="shared" si="0"/>
        <v>4.9522281167479267</v>
      </c>
      <c r="H37" s="48">
        <v>51256.203934640522</v>
      </c>
    </row>
    <row r="38" spans="1:8" ht="16.899999999999999" customHeight="1" x14ac:dyDescent="0.25">
      <c r="A38" s="164"/>
      <c r="B38" s="164"/>
      <c r="C38" s="52" t="s">
        <v>28</v>
      </c>
      <c r="D38" s="51">
        <v>11918.176473177946</v>
      </c>
      <c r="E38" s="50">
        <v>11811.609210508705</v>
      </c>
      <c r="F38" s="50">
        <v>57403.486641719064</v>
      </c>
      <c r="G38" s="50">
        <f t="shared" si="0"/>
        <v>4.816465570123631</v>
      </c>
      <c r="H38" s="48">
        <v>51887.993177666765</v>
      </c>
    </row>
    <row r="39" spans="1:8" ht="16.899999999999999" customHeight="1" x14ac:dyDescent="0.25">
      <c r="A39" s="164"/>
      <c r="B39" s="164" t="s">
        <v>37</v>
      </c>
      <c r="C39" s="52" t="s">
        <v>31</v>
      </c>
      <c r="D39" s="51">
        <v>56.483538981933087</v>
      </c>
      <c r="E39" s="50">
        <v>56.483538981933087</v>
      </c>
      <c r="F39" s="50">
        <v>86.608093105630729</v>
      </c>
      <c r="G39" s="50">
        <f t="shared" si="0"/>
        <v>1.5333333333333332</v>
      </c>
      <c r="H39" s="48">
        <v>86.608093105630729</v>
      </c>
    </row>
    <row r="40" spans="1:8" ht="16.899999999999999" customHeight="1" x14ac:dyDescent="0.25">
      <c r="A40" s="164"/>
      <c r="B40" s="164"/>
      <c r="C40" s="52" t="s">
        <v>29</v>
      </c>
      <c r="D40" s="51">
        <v>906</v>
      </c>
      <c r="E40" s="50">
        <v>904</v>
      </c>
      <c r="F40" s="50">
        <v>2500.2800000000002</v>
      </c>
      <c r="G40" s="50">
        <f t="shared" si="0"/>
        <v>2.7596909492273731</v>
      </c>
      <c r="H40" s="48">
        <v>130.38</v>
      </c>
    </row>
    <row r="41" spans="1:8" ht="16.899999999999999" customHeight="1" x14ac:dyDescent="0.25">
      <c r="A41" s="164"/>
      <c r="B41" s="164"/>
      <c r="C41" s="52" t="s">
        <v>28</v>
      </c>
      <c r="D41" s="51">
        <v>962.48353898193295</v>
      </c>
      <c r="E41" s="50">
        <v>960.48353898193318</v>
      </c>
      <c r="F41" s="50">
        <v>2586.8880931056306</v>
      </c>
      <c r="G41" s="50">
        <f t="shared" si="0"/>
        <v>2.6877219072670187</v>
      </c>
      <c r="H41" s="48">
        <v>216.98809310563075</v>
      </c>
    </row>
    <row r="42" spans="1:8" ht="16.899999999999999" customHeight="1" x14ac:dyDescent="0.25">
      <c r="A42" s="164"/>
      <c r="B42" s="164" t="s">
        <v>32</v>
      </c>
      <c r="C42" s="52" t="s">
        <v>31</v>
      </c>
      <c r="D42" s="51">
        <v>1222.0888726668252</v>
      </c>
      <c r="E42" s="50">
        <v>930.6725633239688</v>
      </c>
      <c r="F42" s="50">
        <v>1325.9300487955084</v>
      </c>
      <c r="G42" s="50">
        <f t="shared" si="0"/>
        <v>1.0849702328948323</v>
      </c>
      <c r="H42" s="48">
        <v>1325.9300487955084</v>
      </c>
    </row>
    <row r="43" spans="1:8" ht="16.899999999999999" customHeight="1" x14ac:dyDescent="0.25">
      <c r="A43" s="164"/>
      <c r="B43" s="164"/>
      <c r="C43" s="52" t="s">
        <v>28</v>
      </c>
      <c r="D43" s="51">
        <v>1222.0888726668252</v>
      </c>
      <c r="E43" s="50">
        <v>930.6725633239688</v>
      </c>
      <c r="F43" s="50">
        <v>1325.9300487955084</v>
      </c>
      <c r="G43" s="50">
        <f t="shared" si="0"/>
        <v>1.0849702328948323</v>
      </c>
      <c r="H43" s="48">
        <v>1325.9300487955084</v>
      </c>
    </row>
    <row r="44" spans="1:8" ht="16.899999999999999" customHeight="1" x14ac:dyDescent="0.25">
      <c r="A44" s="164"/>
      <c r="B44" s="164" t="s">
        <v>42</v>
      </c>
      <c r="C44" s="52" t="s">
        <v>31</v>
      </c>
      <c r="D44" s="51">
        <v>225.25330459691693</v>
      </c>
      <c r="E44" s="50">
        <v>213.04949496196224</v>
      </c>
      <c r="F44" s="50">
        <v>517.84573095829364</v>
      </c>
      <c r="G44" s="50">
        <f t="shared" si="0"/>
        <v>2.2989484300128731</v>
      </c>
      <c r="H44" s="48">
        <v>517.84573095829364</v>
      </c>
    </row>
    <row r="45" spans="1:8" ht="16.899999999999999" customHeight="1" x14ac:dyDescent="0.25">
      <c r="A45" s="164"/>
      <c r="B45" s="164"/>
      <c r="C45" s="52" t="s">
        <v>29</v>
      </c>
      <c r="D45" s="51">
        <v>576.96562500000005</v>
      </c>
      <c r="E45" s="50">
        <v>576.96562500000005</v>
      </c>
      <c r="F45" s="50">
        <v>3461.4590624999996</v>
      </c>
      <c r="G45" s="50">
        <f t="shared" si="0"/>
        <v>5.9994199177810623</v>
      </c>
      <c r="H45" s="48">
        <v>3460.2</v>
      </c>
    </row>
    <row r="46" spans="1:8" ht="16.899999999999999" customHeight="1" x14ac:dyDescent="0.25">
      <c r="A46" s="164"/>
      <c r="B46" s="164"/>
      <c r="C46" s="52" t="s">
        <v>28</v>
      </c>
      <c r="D46" s="51">
        <v>802.21892959691684</v>
      </c>
      <c r="E46" s="50">
        <v>790.01511996196223</v>
      </c>
      <c r="F46" s="50">
        <v>3979.3047934582937</v>
      </c>
      <c r="G46" s="50">
        <f t="shared" si="0"/>
        <v>4.9603725948697521</v>
      </c>
      <c r="H46" s="48">
        <v>3978.0457309582935</v>
      </c>
    </row>
    <row r="47" spans="1:8" ht="16.899999999999999" customHeight="1" x14ac:dyDescent="0.25">
      <c r="A47" s="164"/>
      <c r="B47" s="164" t="s">
        <v>36</v>
      </c>
      <c r="C47" s="52" t="s">
        <v>31</v>
      </c>
      <c r="D47" s="51">
        <v>710.54387425903883</v>
      </c>
      <c r="E47" s="50">
        <v>710.54387425903883</v>
      </c>
      <c r="F47" s="50">
        <v>95.430611445147164</v>
      </c>
      <c r="G47" s="50">
        <f t="shared" si="0"/>
        <v>0.13430643047153565</v>
      </c>
      <c r="H47" s="48">
        <v>95.430611445147164</v>
      </c>
    </row>
    <row r="48" spans="1:8" ht="16.899999999999999" customHeight="1" x14ac:dyDescent="0.25">
      <c r="A48" s="164"/>
      <c r="B48" s="164"/>
      <c r="C48" s="52" t="s">
        <v>29</v>
      </c>
      <c r="D48" s="51">
        <v>1866</v>
      </c>
      <c r="E48" s="50">
        <v>1866</v>
      </c>
      <c r="F48" s="50">
        <v>7743.0333333333338</v>
      </c>
      <c r="G48" s="50">
        <f t="shared" si="0"/>
        <v>4.1495355484101468</v>
      </c>
      <c r="H48" s="48">
        <v>6647</v>
      </c>
    </row>
    <row r="49" spans="1:8" ht="16.899999999999999" customHeight="1" x14ac:dyDescent="0.25">
      <c r="A49" s="164"/>
      <c r="B49" s="164"/>
      <c r="C49" s="52" t="s">
        <v>28</v>
      </c>
      <c r="D49" s="51">
        <v>2576.5438742590386</v>
      </c>
      <c r="E49" s="50">
        <v>2576.5438742590386</v>
      </c>
      <c r="F49" s="50">
        <v>7838.4639447784803</v>
      </c>
      <c r="G49" s="50">
        <f t="shared" si="0"/>
        <v>3.0422396540919228</v>
      </c>
      <c r="H49" s="48">
        <v>6742.4306114451465</v>
      </c>
    </row>
    <row r="50" spans="1:8" ht="16.899999999999999" customHeight="1" x14ac:dyDescent="0.25">
      <c r="A50" s="164"/>
      <c r="B50" s="164" t="s">
        <v>38</v>
      </c>
      <c r="C50" s="52" t="s">
        <v>31</v>
      </c>
      <c r="D50" s="51">
        <v>64.517696619148012</v>
      </c>
      <c r="E50" s="50">
        <v>62.292200831237068</v>
      </c>
      <c r="F50" s="50">
        <v>230.2640138043534</v>
      </c>
      <c r="G50" s="50">
        <f t="shared" si="0"/>
        <v>3.5690054957109867</v>
      </c>
      <c r="H50" s="48">
        <v>230.2640138043534</v>
      </c>
    </row>
    <row r="51" spans="1:8" ht="16.899999999999999" customHeight="1" x14ac:dyDescent="0.25">
      <c r="A51" s="164"/>
      <c r="B51" s="164"/>
      <c r="C51" s="52" t="s">
        <v>29</v>
      </c>
      <c r="D51" s="51">
        <v>287</v>
      </c>
      <c r="E51" s="50">
        <v>287</v>
      </c>
      <c r="F51" s="50">
        <v>1548</v>
      </c>
      <c r="G51" s="50">
        <f t="shared" si="0"/>
        <v>5.3937282229965158</v>
      </c>
      <c r="H51" s="48">
        <v>898</v>
      </c>
    </row>
    <row r="52" spans="1:8" ht="16.899999999999999" customHeight="1" x14ac:dyDescent="0.25">
      <c r="A52" s="164"/>
      <c r="B52" s="164"/>
      <c r="C52" s="52" t="s">
        <v>28</v>
      </c>
      <c r="D52" s="51">
        <v>351.51769661914796</v>
      </c>
      <c r="E52" s="50">
        <v>349.29220083123704</v>
      </c>
      <c r="F52" s="50">
        <v>1778.2640138043532</v>
      </c>
      <c r="G52" s="50">
        <f t="shared" si="0"/>
        <v>5.0588178942553048</v>
      </c>
      <c r="H52" s="48">
        <v>1128.2640138043532</v>
      </c>
    </row>
    <row r="53" spans="1:8" ht="16.899999999999999" customHeight="1" x14ac:dyDescent="0.25">
      <c r="A53" s="164"/>
      <c r="B53" s="164" t="s">
        <v>41</v>
      </c>
      <c r="C53" s="52" t="s">
        <v>31</v>
      </c>
      <c r="D53" s="51">
        <v>6.1256602502137953</v>
      </c>
      <c r="E53" s="50">
        <v>0</v>
      </c>
      <c r="F53" s="50">
        <v>0</v>
      </c>
      <c r="G53" s="50">
        <f t="shared" si="0"/>
        <v>0</v>
      </c>
      <c r="H53" s="48">
        <v>0</v>
      </c>
    </row>
    <row r="54" spans="1:8" ht="16.899999999999999" customHeight="1" x14ac:dyDescent="0.25">
      <c r="A54" s="164"/>
      <c r="B54" s="164"/>
      <c r="C54" s="52" t="s">
        <v>28</v>
      </c>
      <c r="D54" s="51">
        <v>6.1256602502137953</v>
      </c>
      <c r="E54" s="50">
        <v>0</v>
      </c>
      <c r="F54" s="50">
        <v>0</v>
      </c>
      <c r="G54" s="50">
        <f t="shared" si="0"/>
        <v>0</v>
      </c>
      <c r="H54" s="48">
        <v>0</v>
      </c>
    </row>
    <row r="55" spans="1:8" ht="16.899999999999999" customHeight="1" x14ac:dyDescent="0.25">
      <c r="A55" s="164"/>
      <c r="B55" s="164" t="s">
        <v>40</v>
      </c>
      <c r="C55" s="52" t="s">
        <v>31</v>
      </c>
      <c r="D55" s="51">
        <v>3213.6610446996242</v>
      </c>
      <c r="E55" s="50">
        <v>2718.2895670488806</v>
      </c>
      <c r="F55" s="50">
        <v>3846.4507856832529</v>
      </c>
      <c r="G55" s="50">
        <f t="shared" si="0"/>
        <v>1.1969061864901109</v>
      </c>
      <c r="H55" s="48">
        <v>3846.4507856832529</v>
      </c>
    </row>
    <row r="56" spans="1:8" ht="16.899999999999999" customHeight="1" x14ac:dyDescent="0.25">
      <c r="A56" s="164"/>
      <c r="B56" s="164"/>
      <c r="C56" s="52" t="s">
        <v>29</v>
      </c>
      <c r="D56" s="51">
        <v>47</v>
      </c>
      <c r="E56" s="50">
        <v>47</v>
      </c>
      <c r="F56" s="50">
        <v>250</v>
      </c>
      <c r="G56" s="50">
        <f t="shared" si="0"/>
        <v>5.3191489361702127</v>
      </c>
      <c r="H56" s="48">
        <v>250</v>
      </c>
    </row>
    <row r="57" spans="1:8" ht="16.899999999999999" customHeight="1" x14ac:dyDescent="0.25">
      <c r="A57" s="164"/>
      <c r="B57" s="164"/>
      <c r="C57" s="52" t="s">
        <v>28</v>
      </c>
      <c r="D57" s="51">
        <v>3260.6610446996237</v>
      </c>
      <c r="E57" s="50">
        <v>2765.2895670488806</v>
      </c>
      <c r="F57" s="50">
        <v>4096.4507856832533</v>
      </c>
      <c r="G57" s="50">
        <f t="shared" si="0"/>
        <v>1.2563252449506366</v>
      </c>
      <c r="H57" s="48">
        <v>4096.4507856832533</v>
      </c>
    </row>
    <row r="58" spans="1:8" ht="16.899999999999999" customHeight="1" x14ac:dyDescent="0.25">
      <c r="A58" s="164"/>
      <c r="B58" s="164" t="s">
        <v>35</v>
      </c>
      <c r="C58" s="52" t="s">
        <v>31</v>
      </c>
      <c r="D58" s="51">
        <v>1202.7525747835009</v>
      </c>
      <c r="E58" s="50">
        <v>787.64879007236732</v>
      </c>
      <c r="F58" s="50">
        <v>1372.1624366928402</v>
      </c>
      <c r="G58" s="50">
        <f t="shared" si="0"/>
        <v>1.1408517973364833</v>
      </c>
      <c r="H58" s="48">
        <v>1372.1624366928402</v>
      </c>
    </row>
    <row r="59" spans="1:8" ht="16.899999999999999" customHeight="1" x14ac:dyDescent="0.25">
      <c r="A59" s="164"/>
      <c r="B59" s="164"/>
      <c r="C59" s="52" t="s">
        <v>29</v>
      </c>
      <c r="D59" s="51">
        <v>2728.2701000160237</v>
      </c>
      <c r="E59" s="50">
        <v>2597.3610091069331</v>
      </c>
      <c r="F59" s="50">
        <v>12264.838106906313</v>
      </c>
      <c r="G59" s="50">
        <f t="shared" si="0"/>
        <v>4.495463299925575</v>
      </c>
      <c r="H59" s="48">
        <v>8644.570047938254</v>
      </c>
    </row>
    <row r="60" spans="1:8" ht="16.899999999999999" customHeight="1" x14ac:dyDescent="0.25">
      <c r="A60" s="164"/>
      <c r="B60" s="164"/>
      <c r="C60" s="52" t="s">
        <v>28</v>
      </c>
      <c r="D60" s="51">
        <v>3931.0226747995257</v>
      </c>
      <c r="E60" s="50">
        <v>3385.0097991793</v>
      </c>
      <c r="F60" s="50">
        <v>13637.000543599152</v>
      </c>
      <c r="G60" s="50">
        <f t="shared" si="0"/>
        <v>3.469071962118512</v>
      </c>
      <c r="H60" s="48">
        <v>10016.732484631095</v>
      </c>
    </row>
    <row r="61" spans="1:8" ht="16.899999999999999" customHeight="1" x14ac:dyDescent="0.25">
      <c r="A61" s="164"/>
      <c r="B61" s="164" t="s">
        <v>39</v>
      </c>
      <c r="C61" s="52" t="s">
        <v>31</v>
      </c>
      <c r="D61" s="51">
        <v>110.69080877277068</v>
      </c>
      <c r="E61" s="50">
        <v>107.92614589905332</v>
      </c>
      <c r="F61" s="50">
        <v>60.584121881162666</v>
      </c>
      <c r="G61" s="50">
        <f t="shared" si="0"/>
        <v>0.54732748412319865</v>
      </c>
      <c r="H61" s="48">
        <v>60.584121881162666</v>
      </c>
    </row>
    <row r="62" spans="1:8" ht="16.899999999999999" customHeight="1" x14ac:dyDescent="0.25">
      <c r="A62" s="164"/>
      <c r="B62" s="164"/>
      <c r="C62" s="52" t="s">
        <v>28</v>
      </c>
      <c r="D62" s="51">
        <v>110.69080877277068</v>
      </c>
      <c r="E62" s="50">
        <v>107.92614589905332</v>
      </c>
      <c r="F62" s="50">
        <v>60.584121881162666</v>
      </c>
      <c r="G62" s="50">
        <f t="shared" si="0"/>
        <v>0.54732748412319865</v>
      </c>
      <c r="H62" s="48">
        <v>60.584121881162666</v>
      </c>
    </row>
    <row r="63" spans="1:8" ht="16.899999999999999" customHeight="1" x14ac:dyDescent="0.25">
      <c r="A63" s="164"/>
      <c r="B63" s="164" t="s">
        <v>28</v>
      </c>
      <c r="C63" s="52" t="s">
        <v>31</v>
      </c>
      <c r="D63" s="51">
        <v>7266.4242409647823</v>
      </c>
      <c r="E63" s="50">
        <v>5947.7846669328992</v>
      </c>
      <c r="F63" s="50">
        <v>8167.065085392439</v>
      </c>
      <c r="G63" s="50">
        <f t="shared" si="0"/>
        <v>1.1239455355978605</v>
      </c>
      <c r="H63" s="48">
        <v>8167.065085392439</v>
      </c>
    </row>
    <row r="64" spans="1:8" ht="16.899999999999999" customHeight="1" x14ac:dyDescent="0.25">
      <c r="A64" s="164"/>
      <c r="B64" s="164"/>
      <c r="C64" s="52" t="s">
        <v>29</v>
      </c>
      <c r="D64" s="51">
        <v>17875.105332859155</v>
      </c>
      <c r="E64" s="50">
        <v>17729.05735306118</v>
      </c>
      <c r="F64" s="50">
        <v>84539.307901432461</v>
      </c>
      <c r="G64" s="50">
        <f t="shared" si="0"/>
        <v>4.7294439012914191</v>
      </c>
      <c r="H64" s="48">
        <v>71286.353982578803</v>
      </c>
    </row>
    <row r="65" spans="1:8" ht="16.899999999999999" customHeight="1" x14ac:dyDescent="0.25">
      <c r="A65" s="164"/>
      <c r="B65" s="164"/>
      <c r="C65" s="52" t="s">
        <v>28</v>
      </c>
      <c r="D65" s="51">
        <v>25141.529573823944</v>
      </c>
      <c r="E65" s="50">
        <v>23676.842019994081</v>
      </c>
      <c r="F65" s="50">
        <v>92706.372986824907</v>
      </c>
      <c r="G65" s="50">
        <f t="shared" si="0"/>
        <v>3.6873799867509245</v>
      </c>
      <c r="H65" s="48">
        <v>79453.419067971234</v>
      </c>
    </row>
    <row r="66" spans="1:8" ht="16.899999999999999" customHeight="1" x14ac:dyDescent="0.25">
      <c r="A66" s="164" t="s">
        <v>7</v>
      </c>
      <c r="B66" s="164" t="s">
        <v>33</v>
      </c>
      <c r="C66" s="52" t="s">
        <v>29</v>
      </c>
      <c r="D66" s="51">
        <v>2799.9313725490192</v>
      </c>
      <c r="E66" s="50">
        <v>2799.9313725490192</v>
      </c>
      <c r="F66" s="50">
        <v>42973.23529411765</v>
      </c>
      <c r="G66" s="50">
        <f t="shared" si="0"/>
        <v>15.34796020910877</v>
      </c>
      <c r="H66" s="48">
        <v>2098.3529411764707</v>
      </c>
    </row>
    <row r="67" spans="1:8" ht="16.899999999999999" customHeight="1" x14ac:dyDescent="0.25">
      <c r="A67" s="164"/>
      <c r="B67" s="164"/>
      <c r="C67" s="52" t="s">
        <v>28</v>
      </c>
      <c r="D67" s="51">
        <v>2799.9313725490192</v>
      </c>
      <c r="E67" s="50">
        <v>2799.9313725490192</v>
      </c>
      <c r="F67" s="50">
        <v>42973.23529411765</v>
      </c>
      <c r="G67" s="50">
        <f t="shared" ref="G67:G130" si="1">IFERROR((F67/D67),"")</f>
        <v>15.34796020910877</v>
      </c>
      <c r="H67" s="48">
        <v>2098.3529411764707</v>
      </c>
    </row>
    <row r="68" spans="1:8" ht="16.899999999999999" customHeight="1" x14ac:dyDescent="0.25">
      <c r="A68" s="164"/>
      <c r="B68" s="164" t="s">
        <v>37</v>
      </c>
      <c r="C68" s="52" t="s">
        <v>29</v>
      </c>
      <c r="D68" s="51">
        <v>352</v>
      </c>
      <c r="E68" s="50">
        <v>352</v>
      </c>
      <c r="F68" s="50">
        <v>14013</v>
      </c>
      <c r="G68" s="50">
        <f t="shared" si="1"/>
        <v>39.809659090909093</v>
      </c>
      <c r="H68" s="53"/>
    </row>
    <row r="69" spans="1:8" ht="16.899999999999999" customHeight="1" x14ac:dyDescent="0.25">
      <c r="A69" s="164"/>
      <c r="B69" s="164"/>
      <c r="C69" s="52" t="s">
        <v>28</v>
      </c>
      <c r="D69" s="51">
        <v>352</v>
      </c>
      <c r="E69" s="50">
        <v>352</v>
      </c>
      <c r="F69" s="50">
        <v>14013</v>
      </c>
      <c r="G69" s="50">
        <f t="shared" si="1"/>
        <v>39.809659090909093</v>
      </c>
      <c r="H69" s="53"/>
    </row>
    <row r="70" spans="1:8" ht="16.899999999999999" customHeight="1" x14ac:dyDescent="0.25">
      <c r="A70" s="164"/>
      <c r="B70" s="164" t="s">
        <v>36</v>
      </c>
      <c r="C70" s="52" t="s">
        <v>29</v>
      </c>
      <c r="D70" s="51">
        <v>504.04999999999995</v>
      </c>
      <c r="E70" s="50">
        <v>454.05000000000007</v>
      </c>
      <c r="F70" s="50">
        <v>3170.5</v>
      </c>
      <c r="G70" s="50">
        <f t="shared" si="1"/>
        <v>6.2900505902192245</v>
      </c>
      <c r="H70" s="48">
        <v>1568</v>
      </c>
    </row>
    <row r="71" spans="1:8" ht="16.899999999999999" customHeight="1" x14ac:dyDescent="0.25">
      <c r="A71" s="164"/>
      <c r="B71" s="164"/>
      <c r="C71" s="52" t="s">
        <v>28</v>
      </c>
      <c r="D71" s="51">
        <v>504.04999999999995</v>
      </c>
      <c r="E71" s="50">
        <v>454.05000000000007</v>
      </c>
      <c r="F71" s="50">
        <v>3170.5</v>
      </c>
      <c r="G71" s="50">
        <f t="shared" si="1"/>
        <v>6.2900505902192245</v>
      </c>
      <c r="H71" s="48">
        <v>1568</v>
      </c>
    </row>
    <row r="72" spans="1:8" ht="16.899999999999999" customHeight="1" x14ac:dyDescent="0.25">
      <c r="A72" s="164"/>
      <c r="B72" s="164" t="s">
        <v>38</v>
      </c>
      <c r="C72" s="52" t="s">
        <v>29</v>
      </c>
      <c r="D72" s="51">
        <v>370</v>
      </c>
      <c r="E72" s="50">
        <v>370</v>
      </c>
      <c r="F72" s="50">
        <v>1480</v>
      </c>
      <c r="G72" s="50">
        <f t="shared" si="1"/>
        <v>4</v>
      </c>
      <c r="H72" s="53"/>
    </row>
    <row r="73" spans="1:8" ht="16.899999999999999" customHeight="1" x14ac:dyDescent="0.25">
      <c r="A73" s="164"/>
      <c r="B73" s="164"/>
      <c r="C73" s="52" t="s">
        <v>28</v>
      </c>
      <c r="D73" s="51">
        <v>370</v>
      </c>
      <c r="E73" s="50">
        <v>370</v>
      </c>
      <c r="F73" s="50">
        <v>1480</v>
      </c>
      <c r="G73" s="50">
        <f t="shared" si="1"/>
        <v>4</v>
      </c>
      <c r="H73" s="53"/>
    </row>
    <row r="74" spans="1:8" ht="16.899999999999999" customHeight="1" x14ac:dyDescent="0.25">
      <c r="A74" s="164"/>
      <c r="B74" s="164" t="s">
        <v>35</v>
      </c>
      <c r="C74" s="52" t="s">
        <v>29</v>
      </c>
      <c r="D74" s="51">
        <v>455.42570600345095</v>
      </c>
      <c r="E74" s="50">
        <v>453.35297873072375</v>
      </c>
      <c r="F74" s="50">
        <v>12441.440147094236</v>
      </c>
      <c r="G74" s="50">
        <f t="shared" si="1"/>
        <v>27.31826504979928</v>
      </c>
      <c r="H74" s="48">
        <v>1.5945945945945945</v>
      </c>
    </row>
    <row r="75" spans="1:8" ht="16.899999999999999" customHeight="1" x14ac:dyDescent="0.25">
      <c r="A75" s="164"/>
      <c r="B75" s="164"/>
      <c r="C75" s="52" t="s">
        <v>28</v>
      </c>
      <c r="D75" s="51">
        <v>455.42570600345095</v>
      </c>
      <c r="E75" s="50">
        <v>453.35297873072375</v>
      </c>
      <c r="F75" s="50">
        <v>12441.440147094236</v>
      </c>
      <c r="G75" s="50">
        <f t="shared" si="1"/>
        <v>27.31826504979928</v>
      </c>
      <c r="H75" s="48">
        <v>1.5945945945945945</v>
      </c>
    </row>
    <row r="76" spans="1:8" ht="16.899999999999999" customHeight="1" x14ac:dyDescent="0.25">
      <c r="A76" s="164"/>
      <c r="B76" s="164" t="s">
        <v>28</v>
      </c>
      <c r="C76" s="52" t="s">
        <v>29</v>
      </c>
      <c r="D76" s="51">
        <v>4481.40707855247</v>
      </c>
      <c r="E76" s="50">
        <v>4429.3343512797437</v>
      </c>
      <c r="F76" s="50">
        <v>74078.175441211904</v>
      </c>
      <c r="G76" s="50">
        <f t="shared" si="1"/>
        <v>16.530115238970822</v>
      </c>
      <c r="H76" s="48">
        <v>3667.9475357710648</v>
      </c>
    </row>
    <row r="77" spans="1:8" ht="16.899999999999999" customHeight="1" x14ac:dyDescent="0.25">
      <c r="A77" s="164"/>
      <c r="B77" s="164"/>
      <c r="C77" s="52" t="s">
        <v>28</v>
      </c>
      <c r="D77" s="51">
        <v>4481.40707855247</v>
      </c>
      <c r="E77" s="50">
        <v>4429.3343512797437</v>
      </c>
      <c r="F77" s="50">
        <v>74078.175441211904</v>
      </c>
      <c r="G77" s="50">
        <f t="shared" si="1"/>
        <v>16.530115238970822</v>
      </c>
      <c r="H77" s="48">
        <v>3667.9475357710648</v>
      </c>
    </row>
    <row r="78" spans="1:8" ht="16.899999999999999" customHeight="1" x14ac:dyDescent="0.25">
      <c r="A78" s="164" t="s">
        <v>8</v>
      </c>
      <c r="B78" s="164" t="s">
        <v>33</v>
      </c>
      <c r="C78" s="52" t="s">
        <v>31</v>
      </c>
      <c r="D78" s="51">
        <v>97.155092158756247</v>
      </c>
      <c r="E78" s="50">
        <v>89.23077533563017</v>
      </c>
      <c r="F78" s="50">
        <v>494.82973179527403</v>
      </c>
      <c r="G78" s="50">
        <f t="shared" si="1"/>
        <v>5.0931939932360688</v>
      </c>
      <c r="H78" s="48">
        <v>494.82973179527403</v>
      </c>
    </row>
    <row r="79" spans="1:8" ht="16.899999999999999" customHeight="1" x14ac:dyDescent="0.25">
      <c r="A79" s="164"/>
      <c r="B79" s="164"/>
      <c r="C79" s="52" t="s">
        <v>29</v>
      </c>
      <c r="D79" s="51">
        <v>125.47099673202614</v>
      </c>
      <c r="E79" s="50">
        <v>115.47099673202614</v>
      </c>
      <c r="F79" s="50">
        <v>3034.6692902941172</v>
      </c>
      <c r="G79" s="50">
        <f t="shared" si="1"/>
        <v>24.1862212729161</v>
      </c>
      <c r="H79" s="48">
        <v>3034.3459102941174</v>
      </c>
    </row>
    <row r="80" spans="1:8" ht="16.899999999999999" customHeight="1" x14ac:dyDescent="0.25">
      <c r="A80" s="164"/>
      <c r="B80" s="164"/>
      <c r="C80" s="52" t="s">
        <v>28</v>
      </c>
      <c r="D80" s="51">
        <v>222.6260888907824</v>
      </c>
      <c r="E80" s="50">
        <v>204.70177206765632</v>
      </c>
      <c r="F80" s="50">
        <v>3529.4990220893915</v>
      </c>
      <c r="G80" s="50">
        <f t="shared" si="1"/>
        <v>15.853932662047169</v>
      </c>
      <c r="H80" s="48">
        <v>3529.1756420893917</v>
      </c>
    </row>
    <row r="81" spans="1:8" ht="16.899999999999999" customHeight="1" x14ac:dyDescent="0.25">
      <c r="A81" s="164"/>
      <c r="B81" s="164" t="s">
        <v>37</v>
      </c>
      <c r="C81" s="52" t="s">
        <v>31</v>
      </c>
      <c r="D81" s="51">
        <v>74.599285201628135</v>
      </c>
      <c r="E81" s="50">
        <v>64.110295502605098</v>
      </c>
      <c r="F81" s="50">
        <v>212.27235525372831</v>
      </c>
      <c r="G81" s="50">
        <f t="shared" si="1"/>
        <v>2.8455011958894136</v>
      </c>
      <c r="H81" s="48">
        <v>212.27235525372831</v>
      </c>
    </row>
    <row r="82" spans="1:8" ht="16.899999999999999" customHeight="1" x14ac:dyDescent="0.25">
      <c r="A82" s="164"/>
      <c r="B82" s="164"/>
      <c r="C82" s="52" t="s">
        <v>29</v>
      </c>
      <c r="D82" s="51">
        <v>7.8849999999999998</v>
      </c>
      <c r="E82" s="50">
        <v>6.875</v>
      </c>
      <c r="F82" s="50">
        <v>113.58388000000001</v>
      </c>
      <c r="G82" s="50">
        <f t="shared" si="1"/>
        <v>14.405057704502221</v>
      </c>
      <c r="H82" s="48">
        <v>111.02793999999999</v>
      </c>
    </row>
    <row r="83" spans="1:8" ht="16.899999999999999" customHeight="1" x14ac:dyDescent="0.25">
      <c r="A83" s="164"/>
      <c r="B83" s="164"/>
      <c r="C83" s="52" t="s">
        <v>28</v>
      </c>
      <c r="D83" s="51">
        <v>82.48428520162814</v>
      </c>
      <c r="E83" s="50">
        <v>70.985295502605084</v>
      </c>
      <c r="F83" s="50">
        <v>325.85623525372824</v>
      </c>
      <c r="G83" s="50">
        <f t="shared" si="1"/>
        <v>3.9505250540413996</v>
      </c>
      <c r="H83" s="48">
        <v>323.30029525372828</v>
      </c>
    </row>
    <row r="84" spans="1:8" ht="16.899999999999999" customHeight="1" x14ac:dyDescent="0.25">
      <c r="A84" s="164"/>
      <c r="B84" s="164" t="s">
        <v>32</v>
      </c>
      <c r="C84" s="52" t="s">
        <v>31</v>
      </c>
      <c r="D84" s="51">
        <v>83.740718489837207</v>
      </c>
      <c r="E84" s="50">
        <v>83.55588411051427</v>
      </c>
      <c r="F84" s="50">
        <v>260.18747533398368</v>
      </c>
      <c r="G84" s="50">
        <f t="shared" si="1"/>
        <v>3.107060460265338</v>
      </c>
      <c r="H84" s="48">
        <v>260.18747533398368</v>
      </c>
    </row>
    <row r="85" spans="1:8" ht="16.899999999999999" customHeight="1" x14ac:dyDescent="0.25">
      <c r="A85" s="164"/>
      <c r="B85" s="164"/>
      <c r="C85" s="52" t="s">
        <v>28</v>
      </c>
      <c r="D85" s="51">
        <v>83.740718489837207</v>
      </c>
      <c r="E85" s="50">
        <v>83.55588411051427</v>
      </c>
      <c r="F85" s="50">
        <v>260.18747533398368</v>
      </c>
      <c r="G85" s="50">
        <f t="shared" si="1"/>
        <v>3.107060460265338</v>
      </c>
      <c r="H85" s="48">
        <v>260.18747533398368</v>
      </c>
    </row>
    <row r="86" spans="1:8" ht="16.899999999999999" customHeight="1" x14ac:dyDescent="0.25">
      <c r="A86" s="164"/>
      <c r="B86" s="164" t="s">
        <v>42</v>
      </c>
      <c r="C86" s="52" t="s">
        <v>31</v>
      </c>
      <c r="D86" s="51">
        <v>23.562071081933556</v>
      </c>
      <c r="E86" s="50">
        <v>5.9721454650177348</v>
      </c>
      <c r="F86" s="50">
        <v>32.411696870385974</v>
      </c>
      <c r="G86" s="50">
        <f t="shared" si="1"/>
        <v>1.3755877723006258</v>
      </c>
      <c r="H86" s="48">
        <v>32.411696870385974</v>
      </c>
    </row>
    <row r="87" spans="1:8" ht="16.899999999999999" customHeight="1" x14ac:dyDescent="0.25">
      <c r="A87" s="164"/>
      <c r="B87" s="164"/>
      <c r="C87" s="52" t="s">
        <v>28</v>
      </c>
      <c r="D87" s="51">
        <v>23.562071081933556</v>
      </c>
      <c r="E87" s="50">
        <v>5.9721454650177348</v>
      </c>
      <c r="F87" s="50">
        <v>32.411696870385974</v>
      </c>
      <c r="G87" s="50">
        <f t="shared" si="1"/>
        <v>1.3755877723006258</v>
      </c>
      <c r="H87" s="48">
        <v>32.411696870385974</v>
      </c>
    </row>
    <row r="88" spans="1:8" ht="16.899999999999999" customHeight="1" x14ac:dyDescent="0.25">
      <c r="A88" s="164"/>
      <c r="B88" s="164" t="s">
        <v>36</v>
      </c>
      <c r="C88" s="52" t="s">
        <v>31</v>
      </c>
      <c r="D88" s="51">
        <v>93.25689192236905</v>
      </c>
      <c r="E88" s="50">
        <v>74.139292542305782</v>
      </c>
      <c r="F88" s="50">
        <v>558.62722804685359</v>
      </c>
      <c r="G88" s="50">
        <f t="shared" si="1"/>
        <v>5.9901977916214317</v>
      </c>
      <c r="H88" s="48">
        <v>558.62722804685359</v>
      </c>
    </row>
    <row r="89" spans="1:8" ht="16.899999999999999" customHeight="1" x14ac:dyDescent="0.25">
      <c r="A89" s="164"/>
      <c r="B89" s="164"/>
      <c r="C89" s="52" t="s">
        <v>29</v>
      </c>
      <c r="D89" s="51">
        <v>141.70500000000001</v>
      </c>
      <c r="E89" s="50">
        <v>141.70500000000001</v>
      </c>
      <c r="F89" s="50">
        <v>47.168849999999999</v>
      </c>
      <c r="G89" s="50">
        <f t="shared" si="1"/>
        <v>0.33286651847147242</v>
      </c>
      <c r="H89" s="48">
        <v>40.089449999999999</v>
      </c>
    </row>
    <row r="90" spans="1:8" ht="16.899999999999999" customHeight="1" x14ac:dyDescent="0.25">
      <c r="A90" s="164"/>
      <c r="B90" s="164"/>
      <c r="C90" s="52" t="s">
        <v>28</v>
      </c>
      <c r="D90" s="51">
        <v>234.96189192236906</v>
      </c>
      <c r="E90" s="50">
        <v>215.84429254230579</v>
      </c>
      <c r="F90" s="50">
        <v>605.79607804685361</v>
      </c>
      <c r="G90" s="50">
        <f t="shared" si="1"/>
        <v>2.578273749374675</v>
      </c>
      <c r="H90" s="48">
        <v>598.71667804685364</v>
      </c>
    </row>
    <row r="91" spans="1:8" ht="16.899999999999999" customHeight="1" x14ac:dyDescent="0.25">
      <c r="A91" s="164"/>
      <c r="B91" s="164" t="s">
        <v>38</v>
      </c>
      <c r="C91" s="52" t="s">
        <v>31</v>
      </c>
      <c r="D91" s="51">
        <v>16.687532170718079</v>
      </c>
      <c r="E91" s="50">
        <v>16.687532170718079</v>
      </c>
      <c r="F91" s="50">
        <v>210.02260488778941</v>
      </c>
      <c r="G91" s="50">
        <f t="shared" si="1"/>
        <v>12.585599999999998</v>
      </c>
      <c r="H91" s="48">
        <v>210.02260488778941</v>
      </c>
    </row>
    <row r="92" spans="1:8" ht="16.899999999999999" customHeight="1" x14ac:dyDescent="0.25">
      <c r="A92" s="164"/>
      <c r="B92" s="164"/>
      <c r="C92" s="52" t="s">
        <v>29</v>
      </c>
      <c r="D92" s="51">
        <v>180.5</v>
      </c>
      <c r="E92" s="50">
        <v>180.5</v>
      </c>
      <c r="F92" s="50">
        <v>1418.68</v>
      </c>
      <c r="G92" s="50">
        <f t="shared" si="1"/>
        <v>7.8597229916897513</v>
      </c>
      <c r="H92" s="53"/>
    </row>
    <row r="93" spans="1:8" ht="16.899999999999999" customHeight="1" x14ac:dyDescent="0.25">
      <c r="A93" s="164"/>
      <c r="B93" s="164"/>
      <c r="C93" s="52" t="s">
        <v>28</v>
      </c>
      <c r="D93" s="51">
        <v>197.18753217071807</v>
      </c>
      <c r="E93" s="50">
        <v>197.18753217071807</v>
      </c>
      <c r="F93" s="50">
        <v>1628.7026048877897</v>
      </c>
      <c r="G93" s="50">
        <f t="shared" si="1"/>
        <v>8.2596632097292844</v>
      </c>
      <c r="H93" s="48">
        <v>210.02260488778941</v>
      </c>
    </row>
    <row r="94" spans="1:8" ht="16.899999999999999" customHeight="1" x14ac:dyDescent="0.25">
      <c r="A94" s="164"/>
      <c r="B94" s="164" t="s">
        <v>41</v>
      </c>
      <c r="C94" s="52" t="s">
        <v>31</v>
      </c>
      <c r="D94" s="51">
        <v>10.429392295805389</v>
      </c>
      <c r="E94" s="50">
        <v>10.429392295805389</v>
      </c>
      <c r="F94" s="50">
        <v>24.611279939641555</v>
      </c>
      <c r="G94" s="50">
        <f t="shared" si="1"/>
        <v>2.3597999999999999</v>
      </c>
      <c r="H94" s="48">
        <v>24.611279939641555</v>
      </c>
    </row>
    <row r="95" spans="1:8" ht="16.899999999999999" customHeight="1" x14ac:dyDescent="0.25">
      <c r="A95" s="164"/>
      <c r="B95" s="164"/>
      <c r="C95" s="52" t="s">
        <v>28</v>
      </c>
      <c r="D95" s="51">
        <v>10.429392295805389</v>
      </c>
      <c r="E95" s="50">
        <v>10.429392295805389</v>
      </c>
      <c r="F95" s="50">
        <v>24.611279939641555</v>
      </c>
      <c r="G95" s="50">
        <f t="shared" si="1"/>
        <v>2.3597999999999999</v>
      </c>
      <c r="H95" s="48">
        <v>24.611279939641555</v>
      </c>
    </row>
    <row r="96" spans="1:8" ht="16.899999999999999" customHeight="1" x14ac:dyDescent="0.25">
      <c r="A96" s="164"/>
      <c r="B96" s="164" t="s">
        <v>40</v>
      </c>
      <c r="C96" s="52" t="s">
        <v>31</v>
      </c>
      <c r="D96" s="51">
        <v>217.24674452066023</v>
      </c>
      <c r="E96" s="50">
        <v>217.24674452066023</v>
      </c>
      <c r="F96" s="50">
        <v>170.88628923995131</v>
      </c>
      <c r="G96" s="50">
        <f t="shared" si="1"/>
        <v>0.78659999999999985</v>
      </c>
      <c r="H96" s="48">
        <v>170.88628923995131</v>
      </c>
    </row>
    <row r="97" spans="1:8" ht="16.899999999999999" customHeight="1" x14ac:dyDescent="0.25">
      <c r="A97" s="164"/>
      <c r="B97" s="164"/>
      <c r="C97" s="52" t="s">
        <v>28</v>
      </c>
      <c r="D97" s="51">
        <v>217.24674452066023</v>
      </c>
      <c r="E97" s="50">
        <v>217.24674452066023</v>
      </c>
      <c r="F97" s="50">
        <v>170.88628923995131</v>
      </c>
      <c r="G97" s="50">
        <f t="shared" si="1"/>
        <v>0.78659999999999985</v>
      </c>
      <c r="H97" s="48">
        <v>170.88628923995131</v>
      </c>
    </row>
    <row r="98" spans="1:8" ht="16.899999999999999" customHeight="1" x14ac:dyDescent="0.25">
      <c r="A98" s="164"/>
      <c r="B98" s="164" t="s">
        <v>35</v>
      </c>
      <c r="C98" s="52" t="s">
        <v>31</v>
      </c>
      <c r="D98" s="51">
        <v>714.69161030924761</v>
      </c>
      <c r="E98" s="50">
        <v>219.90818255894115</v>
      </c>
      <c r="F98" s="50">
        <v>969.59548430222753</v>
      </c>
      <c r="G98" s="50">
        <f t="shared" si="1"/>
        <v>1.3566627484023253</v>
      </c>
      <c r="H98" s="48">
        <v>969.59548430222753</v>
      </c>
    </row>
    <row r="99" spans="1:8" ht="16.899999999999999" customHeight="1" x14ac:dyDescent="0.25">
      <c r="A99" s="164"/>
      <c r="B99" s="164"/>
      <c r="C99" s="52" t="s">
        <v>29</v>
      </c>
      <c r="D99" s="51">
        <v>13.062510551349902</v>
      </c>
      <c r="E99" s="50">
        <v>10.655730890332952</v>
      </c>
      <c r="F99" s="50">
        <v>88.062648968312459</v>
      </c>
      <c r="G99" s="50">
        <f t="shared" si="1"/>
        <v>6.7416327529176172</v>
      </c>
      <c r="H99" s="48">
        <v>48.365371445199983</v>
      </c>
    </row>
    <row r="100" spans="1:8" ht="16.899999999999999" customHeight="1" x14ac:dyDescent="0.25">
      <c r="A100" s="164"/>
      <c r="B100" s="164"/>
      <c r="C100" s="52" t="s">
        <v>28</v>
      </c>
      <c r="D100" s="51">
        <v>727.75412086059771</v>
      </c>
      <c r="E100" s="50">
        <v>230.56391344927405</v>
      </c>
      <c r="F100" s="50">
        <v>1057.6581332705396</v>
      </c>
      <c r="G100" s="50">
        <f t="shared" si="1"/>
        <v>1.4533179585707017</v>
      </c>
      <c r="H100" s="48">
        <v>1017.9608557474276</v>
      </c>
    </row>
    <row r="101" spans="1:8" ht="16.899999999999999" customHeight="1" x14ac:dyDescent="0.25">
      <c r="A101" s="164"/>
      <c r="B101" s="164" t="s">
        <v>39</v>
      </c>
      <c r="C101" s="52" t="s">
        <v>31</v>
      </c>
      <c r="D101" s="51">
        <v>185.57117043298388</v>
      </c>
      <c r="E101" s="50">
        <v>38.163797485209031</v>
      </c>
      <c r="F101" s="50">
        <v>120.07857240746169</v>
      </c>
      <c r="G101" s="50">
        <f t="shared" si="1"/>
        <v>0.64707557821232897</v>
      </c>
      <c r="H101" s="48">
        <v>120.07857240746169</v>
      </c>
    </row>
    <row r="102" spans="1:8" ht="16.899999999999999" customHeight="1" x14ac:dyDescent="0.25">
      <c r="A102" s="164"/>
      <c r="B102" s="164"/>
      <c r="C102" s="52" t="s">
        <v>28</v>
      </c>
      <c r="D102" s="51">
        <v>185.57117043298388</v>
      </c>
      <c r="E102" s="50">
        <v>38.163797485209031</v>
      </c>
      <c r="F102" s="50">
        <v>120.07857240746169</v>
      </c>
      <c r="G102" s="50">
        <f t="shared" si="1"/>
        <v>0.64707557821232897</v>
      </c>
      <c r="H102" s="48">
        <v>120.07857240746169</v>
      </c>
    </row>
    <row r="103" spans="1:8" ht="16.899999999999999" customHeight="1" x14ac:dyDescent="0.25">
      <c r="A103" s="164"/>
      <c r="B103" s="164" t="s">
        <v>28</v>
      </c>
      <c r="C103" s="52" t="s">
        <v>31</v>
      </c>
      <c r="D103" s="51">
        <v>1516.9405085839389</v>
      </c>
      <c r="E103" s="50">
        <v>819.44404198740676</v>
      </c>
      <c r="F103" s="50">
        <v>3053.5227180772968</v>
      </c>
      <c r="G103" s="50">
        <f t="shared" si="1"/>
        <v>2.0129482341583418</v>
      </c>
      <c r="H103" s="48">
        <v>3053.5227180772968</v>
      </c>
    </row>
    <row r="104" spans="1:8" ht="16.899999999999999" customHeight="1" x14ac:dyDescent="0.25">
      <c r="A104" s="164"/>
      <c r="B104" s="164"/>
      <c r="C104" s="52" t="s">
        <v>29</v>
      </c>
      <c r="D104" s="51">
        <v>468.62350728337606</v>
      </c>
      <c r="E104" s="50">
        <v>455.20672762235904</v>
      </c>
      <c r="F104" s="50">
        <v>4702.164669262429</v>
      </c>
      <c r="G104" s="50">
        <f t="shared" si="1"/>
        <v>10.033992311911566</v>
      </c>
      <c r="H104" s="48">
        <v>3233.8286717393185</v>
      </c>
    </row>
    <row r="105" spans="1:8" ht="16.899999999999999" customHeight="1" x14ac:dyDescent="0.25">
      <c r="A105" s="164"/>
      <c r="B105" s="164"/>
      <c r="C105" s="52" t="s">
        <v>28</v>
      </c>
      <c r="D105" s="51">
        <v>1985.5640158673143</v>
      </c>
      <c r="E105" s="50">
        <v>1274.650769609766</v>
      </c>
      <c r="F105" s="50">
        <v>7755.6873873397244</v>
      </c>
      <c r="G105" s="50">
        <f t="shared" si="1"/>
        <v>3.9060374409293281</v>
      </c>
      <c r="H105" s="48">
        <v>6287.3513898166129</v>
      </c>
    </row>
    <row r="106" spans="1:8" ht="16.899999999999999" customHeight="1" x14ac:dyDescent="0.25">
      <c r="A106" s="164" t="s">
        <v>9</v>
      </c>
      <c r="B106" s="164" t="s">
        <v>33</v>
      </c>
      <c r="C106" s="52" t="s">
        <v>31</v>
      </c>
      <c r="D106" s="51">
        <v>10503.168376920867</v>
      </c>
      <c r="E106" s="50">
        <v>10219.838247711628</v>
      </c>
      <c r="F106" s="50">
        <v>4377.1917806367483</v>
      </c>
      <c r="G106" s="50">
        <f t="shared" si="1"/>
        <v>0.41674965339553816</v>
      </c>
      <c r="H106" s="48">
        <v>672.18986089767259</v>
      </c>
    </row>
    <row r="107" spans="1:8" ht="16.899999999999999" customHeight="1" x14ac:dyDescent="0.25">
      <c r="A107" s="164"/>
      <c r="B107" s="164"/>
      <c r="C107" s="52" t="s">
        <v>29</v>
      </c>
      <c r="D107" s="51">
        <v>522.88617886178872</v>
      </c>
      <c r="E107" s="50">
        <v>522.88617886178872</v>
      </c>
      <c r="F107" s="50">
        <v>1730.5937191136616</v>
      </c>
      <c r="G107" s="50">
        <f t="shared" si="1"/>
        <v>3.3096948993388842</v>
      </c>
      <c r="H107" s="48">
        <v>1539.0018970189703</v>
      </c>
    </row>
    <row r="108" spans="1:8" ht="16.899999999999999" customHeight="1" x14ac:dyDescent="0.25">
      <c r="A108" s="164"/>
      <c r="B108" s="164"/>
      <c r="C108" s="52" t="s">
        <v>28</v>
      </c>
      <c r="D108" s="51">
        <v>11026.054555782657</v>
      </c>
      <c r="E108" s="50">
        <v>10742.724426573415</v>
      </c>
      <c r="F108" s="50">
        <v>6107.7854997504082</v>
      </c>
      <c r="G108" s="50">
        <f t="shared" si="1"/>
        <v>0.55394116443466679</v>
      </c>
      <c r="H108" s="48">
        <v>2211.1917579166429</v>
      </c>
    </row>
    <row r="109" spans="1:8" ht="16.899999999999999" customHeight="1" x14ac:dyDescent="0.25">
      <c r="A109" s="164"/>
      <c r="B109" s="164" t="s">
        <v>37</v>
      </c>
      <c r="C109" s="52" t="s">
        <v>31</v>
      </c>
      <c r="D109" s="51">
        <v>917.21817378761727</v>
      </c>
      <c r="E109" s="50">
        <v>917.21817378761727</v>
      </c>
      <c r="F109" s="50">
        <v>441.71629846482983</v>
      </c>
      <c r="G109" s="50">
        <f t="shared" si="1"/>
        <v>0.48158258426212741</v>
      </c>
      <c r="H109" s="48">
        <v>82.141314422145655</v>
      </c>
    </row>
    <row r="110" spans="1:8" ht="16.899999999999999" customHeight="1" x14ac:dyDescent="0.25">
      <c r="A110" s="164"/>
      <c r="B110" s="164"/>
      <c r="C110" s="52" t="s">
        <v>28</v>
      </c>
      <c r="D110" s="51">
        <v>917.21817378761727</v>
      </c>
      <c r="E110" s="50">
        <v>917.21817378761727</v>
      </c>
      <c r="F110" s="50">
        <v>441.71629846482983</v>
      </c>
      <c r="G110" s="50">
        <f t="shared" si="1"/>
        <v>0.48158258426212741</v>
      </c>
      <c r="H110" s="48">
        <v>82.141314422145655</v>
      </c>
    </row>
    <row r="111" spans="1:8" ht="16.899999999999999" customHeight="1" x14ac:dyDescent="0.25">
      <c r="A111" s="164"/>
      <c r="B111" s="164" t="s">
        <v>32</v>
      </c>
      <c r="C111" s="52" t="s">
        <v>31</v>
      </c>
      <c r="D111" s="51">
        <v>226.80453523503087</v>
      </c>
      <c r="E111" s="50">
        <v>225.17276386675991</v>
      </c>
      <c r="F111" s="50">
        <v>96.37412710685615</v>
      </c>
      <c r="G111" s="50">
        <f t="shared" si="1"/>
        <v>0.42492151670153544</v>
      </c>
      <c r="H111" s="48">
        <v>35.0269553815289</v>
      </c>
    </row>
    <row r="112" spans="1:8" ht="16.899999999999999" customHeight="1" x14ac:dyDescent="0.25">
      <c r="A112" s="164"/>
      <c r="B112" s="164"/>
      <c r="C112" s="52" t="s">
        <v>29</v>
      </c>
      <c r="D112" s="51">
        <v>0.25</v>
      </c>
      <c r="E112" s="50">
        <v>0.25</v>
      </c>
      <c r="F112" s="50">
        <v>0.8</v>
      </c>
      <c r="G112" s="50">
        <f t="shared" si="1"/>
        <v>3.2</v>
      </c>
      <c r="H112" s="53"/>
    </row>
    <row r="113" spans="1:8" ht="16.899999999999999" customHeight="1" x14ac:dyDescent="0.25">
      <c r="A113" s="164"/>
      <c r="B113" s="164"/>
      <c r="C113" s="52" t="s">
        <v>28</v>
      </c>
      <c r="D113" s="51">
        <v>227.05453523503087</v>
      </c>
      <c r="E113" s="50">
        <v>225.42276386675991</v>
      </c>
      <c r="F113" s="50">
        <v>97.174127106856147</v>
      </c>
      <c r="G113" s="50">
        <f t="shared" si="1"/>
        <v>0.42797703646953511</v>
      </c>
      <c r="H113" s="48">
        <v>35.0269553815289</v>
      </c>
    </row>
    <row r="114" spans="1:8" ht="16.899999999999999" customHeight="1" x14ac:dyDescent="0.25">
      <c r="A114" s="164"/>
      <c r="B114" s="164" t="s">
        <v>42</v>
      </c>
      <c r="C114" s="52" t="s">
        <v>31</v>
      </c>
      <c r="D114" s="51">
        <v>72.272510393209686</v>
      </c>
      <c r="E114" s="50">
        <v>34.410386112996775</v>
      </c>
      <c r="F114" s="50">
        <v>12.663022089582814</v>
      </c>
      <c r="G114" s="50">
        <f t="shared" si="1"/>
        <v>0.17521215218189737</v>
      </c>
      <c r="H114" s="48">
        <v>0</v>
      </c>
    </row>
    <row r="115" spans="1:8" ht="16.899999999999999" customHeight="1" x14ac:dyDescent="0.25">
      <c r="A115" s="164"/>
      <c r="B115" s="164"/>
      <c r="C115" s="52" t="s">
        <v>28</v>
      </c>
      <c r="D115" s="51">
        <v>72.272510393209686</v>
      </c>
      <c r="E115" s="50">
        <v>34.410386112996775</v>
      </c>
      <c r="F115" s="50">
        <v>12.663022089582814</v>
      </c>
      <c r="G115" s="50">
        <f t="shared" si="1"/>
        <v>0.17521215218189737</v>
      </c>
      <c r="H115" s="48">
        <v>0</v>
      </c>
    </row>
    <row r="116" spans="1:8" ht="16.899999999999999" customHeight="1" x14ac:dyDescent="0.25">
      <c r="A116" s="164"/>
      <c r="B116" s="164" t="s">
        <v>36</v>
      </c>
      <c r="C116" s="52" t="s">
        <v>31</v>
      </c>
      <c r="D116" s="51">
        <v>343.3698917086416</v>
      </c>
      <c r="E116" s="50">
        <v>343.3698917086416</v>
      </c>
      <c r="F116" s="50">
        <v>299.85609928605595</v>
      </c>
      <c r="G116" s="50">
        <f t="shared" si="1"/>
        <v>0.87327429261180467</v>
      </c>
      <c r="H116" s="48">
        <v>464.94838773583649</v>
      </c>
    </row>
    <row r="117" spans="1:8" ht="16.899999999999999" customHeight="1" x14ac:dyDescent="0.25">
      <c r="A117" s="164"/>
      <c r="B117" s="164"/>
      <c r="C117" s="52" t="s">
        <v>29</v>
      </c>
      <c r="D117" s="51">
        <v>24.25</v>
      </c>
      <c r="E117" s="50">
        <v>24.25</v>
      </c>
      <c r="F117" s="50">
        <v>130.5</v>
      </c>
      <c r="G117" s="50">
        <f t="shared" si="1"/>
        <v>5.3814432989690726</v>
      </c>
      <c r="H117" s="48">
        <v>120</v>
      </c>
    </row>
    <row r="118" spans="1:8" ht="16.899999999999999" customHeight="1" x14ac:dyDescent="0.25">
      <c r="A118" s="164"/>
      <c r="B118" s="164"/>
      <c r="C118" s="52" t="s">
        <v>28</v>
      </c>
      <c r="D118" s="51">
        <v>367.6198917086416</v>
      </c>
      <c r="E118" s="50">
        <v>367.6198917086416</v>
      </c>
      <c r="F118" s="50">
        <v>430.35609928605595</v>
      </c>
      <c r="G118" s="50">
        <f t="shared" si="1"/>
        <v>1.1706550950924499</v>
      </c>
      <c r="H118" s="48">
        <v>584.94838773583649</v>
      </c>
    </row>
    <row r="119" spans="1:8" ht="16.899999999999999" customHeight="1" x14ac:dyDescent="0.25">
      <c r="A119" s="164"/>
      <c r="B119" s="164" t="s">
        <v>38</v>
      </c>
      <c r="C119" s="52" t="s">
        <v>31</v>
      </c>
      <c r="D119" s="51">
        <v>584.55583750838582</v>
      </c>
      <c r="E119" s="50">
        <v>551.29187852691098</v>
      </c>
      <c r="F119" s="50">
        <v>257.40584471111555</v>
      </c>
      <c r="G119" s="50">
        <f t="shared" si="1"/>
        <v>0.44034432332124801</v>
      </c>
      <c r="H119" s="48">
        <v>323.80576591707586</v>
      </c>
    </row>
    <row r="120" spans="1:8" ht="16.899999999999999" customHeight="1" x14ac:dyDescent="0.25">
      <c r="A120" s="164"/>
      <c r="B120" s="164"/>
      <c r="C120" s="52" t="s">
        <v>28</v>
      </c>
      <c r="D120" s="51">
        <v>584.55583750838582</v>
      </c>
      <c r="E120" s="50">
        <v>551.29187852691098</v>
      </c>
      <c r="F120" s="50">
        <v>257.40584471111555</v>
      </c>
      <c r="G120" s="50">
        <f t="shared" si="1"/>
        <v>0.44034432332124801</v>
      </c>
      <c r="H120" s="48">
        <v>323.80576591707586</v>
      </c>
    </row>
    <row r="121" spans="1:8" ht="16.899999999999999" customHeight="1" x14ac:dyDescent="0.25">
      <c r="A121" s="164"/>
      <c r="B121" s="164" t="s">
        <v>41</v>
      </c>
      <c r="C121" s="52" t="s">
        <v>31</v>
      </c>
      <c r="D121" s="51">
        <v>77.074632271606291</v>
      </c>
      <c r="E121" s="50">
        <v>77.074632271606291</v>
      </c>
      <c r="F121" s="50">
        <v>57.95137415876745</v>
      </c>
      <c r="G121" s="50">
        <f t="shared" si="1"/>
        <v>0.75188648263089142</v>
      </c>
      <c r="H121" s="48">
        <v>42.057533768345337</v>
      </c>
    </row>
    <row r="122" spans="1:8" ht="16.899999999999999" customHeight="1" x14ac:dyDescent="0.25">
      <c r="A122" s="164"/>
      <c r="B122" s="164"/>
      <c r="C122" s="52" t="s">
        <v>28</v>
      </c>
      <c r="D122" s="51">
        <v>77.074632271606291</v>
      </c>
      <c r="E122" s="50">
        <v>77.074632271606291</v>
      </c>
      <c r="F122" s="50">
        <v>57.95137415876745</v>
      </c>
      <c r="G122" s="50">
        <f t="shared" si="1"/>
        <v>0.75188648263089142</v>
      </c>
      <c r="H122" s="48">
        <v>42.057533768345337</v>
      </c>
    </row>
    <row r="123" spans="1:8" ht="16.899999999999999" customHeight="1" x14ac:dyDescent="0.25">
      <c r="A123" s="164"/>
      <c r="B123" s="164" t="s">
        <v>40</v>
      </c>
      <c r="C123" s="52" t="s">
        <v>31</v>
      </c>
      <c r="D123" s="51">
        <v>87.530739068487136</v>
      </c>
      <c r="E123" s="50">
        <v>78.724026011335766</v>
      </c>
      <c r="F123" s="50">
        <v>50.005240505309459</v>
      </c>
      <c r="G123" s="50">
        <f t="shared" si="1"/>
        <v>0.57128776744571519</v>
      </c>
      <c r="H123" s="48">
        <v>12.522183323325846</v>
      </c>
    </row>
    <row r="124" spans="1:8" ht="16.899999999999999" customHeight="1" x14ac:dyDescent="0.25">
      <c r="A124" s="164"/>
      <c r="B124" s="164"/>
      <c r="C124" s="52" t="s">
        <v>29</v>
      </c>
      <c r="D124" s="51">
        <v>3.1142857142857143</v>
      </c>
      <c r="E124" s="50">
        <v>2.8642857142857143</v>
      </c>
      <c r="F124" s="50">
        <v>3.9214285714285717</v>
      </c>
      <c r="G124" s="50">
        <f t="shared" si="1"/>
        <v>1.2591743119266057</v>
      </c>
      <c r="H124" s="48">
        <v>2.1142857142857143</v>
      </c>
    </row>
    <row r="125" spans="1:8" ht="16.899999999999999" customHeight="1" x14ac:dyDescent="0.25">
      <c r="A125" s="164"/>
      <c r="B125" s="164"/>
      <c r="C125" s="52" t="s">
        <v>28</v>
      </c>
      <c r="D125" s="51">
        <v>90.64502478277285</v>
      </c>
      <c r="E125" s="50">
        <v>81.58831172562148</v>
      </c>
      <c r="F125" s="50">
        <v>53.92666907673803</v>
      </c>
      <c r="G125" s="50">
        <f t="shared" si="1"/>
        <v>0.59492144445843687</v>
      </c>
      <c r="H125" s="48">
        <v>14.636469037611562</v>
      </c>
    </row>
    <row r="126" spans="1:8" ht="16.899999999999999" customHeight="1" x14ac:dyDescent="0.25">
      <c r="A126" s="164"/>
      <c r="B126" s="164" t="s">
        <v>35</v>
      </c>
      <c r="C126" s="52" t="s">
        <v>31</v>
      </c>
      <c r="D126" s="51">
        <v>31251.913397260196</v>
      </c>
      <c r="E126" s="50">
        <v>9089.871575785839</v>
      </c>
      <c r="F126" s="50">
        <v>3031.2289280338091</v>
      </c>
      <c r="G126" s="50">
        <f t="shared" si="1"/>
        <v>9.6993386916896809E-2</v>
      </c>
      <c r="H126" s="48">
        <v>645.30740242992022</v>
      </c>
    </row>
    <row r="127" spans="1:8" ht="16.899999999999999" customHeight="1" x14ac:dyDescent="0.25">
      <c r="A127" s="164"/>
      <c r="B127" s="164"/>
      <c r="C127" s="52" t="s">
        <v>29</v>
      </c>
      <c r="D127" s="51">
        <v>666.69647951109823</v>
      </c>
      <c r="E127" s="50">
        <v>609.65218058968048</v>
      </c>
      <c r="F127" s="50">
        <v>1953.8182893120395</v>
      </c>
      <c r="G127" s="50">
        <f t="shared" si="1"/>
        <v>2.9305963798471133</v>
      </c>
      <c r="H127" s="48">
        <v>1951.1620393120393</v>
      </c>
    </row>
    <row r="128" spans="1:8" ht="16.899999999999999" customHeight="1" x14ac:dyDescent="0.25">
      <c r="A128" s="164"/>
      <c r="B128" s="164"/>
      <c r="C128" s="52" t="s">
        <v>28</v>
      </c>
      <c r="D128" s="51">
        <v>31918.60987677129</v>
      </c>
      <c r="E128" s="50">
        <v>9699.5237563755181</v>
      </c>
      <c r="F128" s="50">
        <v>4985.0472173458475</v>
      </c>
      <c r="G128" s="50">
        <f t="shared" si="1"/>
        <v>0.15617996011078497</v>
      </c>
      <c r="H128" s="48">
        <v>2596.4694417419605</v>
      </c>
    </row>
    <row r="129" spans="1:8" ht="16.899999999999999" customHeight="1" x14ac:dyDescent="0.25">
      <c r="A129" s="164"/>
      <c r="B129" s="164" t="s">
        <v>39</v>
      </c>
      <c r="C129" s="52" t="s">
        <v>31</v>
      </c>
      <c r="D129" s="51">
        <v>9607.0794233507713</v>
      </c>
      <c r="E129" s="50">
        <v>5059.2197319705028</v>
      </c>
      <c r="F129" s="50">
        <v>1347.3760719824327</v>
      </c>
      <c r="G129" s="50">
        <f t="shared" si="1"/>
        <v>0.14024824950520631</v>
      </c>
      <c r="H129" s="48">
        <v>156.03880577243734</v>
      </c>
    </row>
    <row r="130" spans="1:8" ht="16.899999999999999" customHeight="1" x14ac:dyDescent="0.25">
      <c r="A130" s="164"/>
      <c r="B130" s="164"/>
      <c r="C130" s="52" t="s">
        <v>29</v>
      </c>
      <c r="D130" s="51">
        <v>3</v>
      </c>
      <c r="E130" s="50">
        <v>3</v>
      </c>
      <c r="F130" s="50">
        <v>3.4</v>
      </c>
      <c r="G130" s="50">
        <f t="shared" si="1"/>
        <v>1.1333333333333333</v>
      </c>
      <c r="H130" s="48">
        <v>2.2000000000000002</v>
      </c>
    </row>
    <row r="131" spans="1:8" ht="16.899999999999999" customHeight="1" x14ac:dyDescent="0.25">
      <c r="A131" s="164"/>
      <c r="B131" s="164"/>
      <c r="C131" s="52" t="s">
        <v>28</v>
      </c>
      <c r="D131" s="51">
        <v>9610.0794233507713</v>
      </c>
      <c r="E131" s="50">
        <v>5062.2197319705028</v>
      </c>
      <c r="F131" s="50">
        <v>1350.7760719824328</v>
      </c>
      <c r="G131" s="50">
        <f t="shared" ref="G131:G194" si="2">IFERROR((F131/D131),"")</f>
        <v>0.1405582630982517</v>
      </c>
      <c r="H131" s="48">
        <v>158.23880577243736</v>
      </c>
    </row>
    <row r="132" spans="1:8" ht="16.899999999999999" customHeight="1" x14ac:dyDescent="0.25">
      <c r="A132" s="164"/>
      <c r="B132" s="164" t="s">
        <v>28</v>
      </c>
      <c r="C132" s="52" t="s">
        <v>31</v>
      </c>
      <c r="D132" s="51">
        <v>53670.987517504822</v>
      </c>
      <c r="E132" s="50">
        <v>26596.191307753837</v>
      </c>
      <c r="F132" s="50">
        <v>9971.7687869755082</v>
      </c>
      <c r="G132" s="50">
        <f t="shared" si="2"/>
        <v>0.18579439746144433</v>
      </c>
      <c r="H132" s="48">
        <v>2434.0382096482881</v>
      </c>
    </row>
    <row r="133" spans="1:8" ht="16.899999999999999" customHeight="1" x14ac:dyDescent="0.25">
      <c r="A133" s="164"/>
      <c r="B133" s="164"/>
      <c r="C133" s="52" t="s">
        <v>29</v>
      </c>
      <c r="D133" s="51">
        <v>1220.1969440871721</v>
      </c>
      <c r="E133" s="50">
        <v>1162.9026451657555</v>
      </c>
      <c r="F133" s="50">
        <v>3823.0334369971297</v>
      </c>
      <c r="G133" s="50">
        <f t="shared" si="2"/>
        <v>3.1331281851858237</v>
      </c>
      <c r="H133" s="48">
        <v>3614.4782220452953</v>
      </c>
    </row>
    <row r="134" spans="1:8" ht="16.899999999999999" customHeight="1" x14ac:dyDescent="0.25">
      <c r="A134" s="164"/>
      <c r="B134" s="164"/>
      <c r="C134" s="52" t="s">
        <v>28</v>
      </c>
      <c r="D134" s="51">
        <v>54891.184461591991</v>
      </c>
      <c r="E134" s="50">
        <v>27759.093952919589</v>
      </c>
      <c r="F134" s="50">
        <v>13794.802223972634</v>
      </c>
      <c r="G134" s="50">
        <f t="shared" si="2"/>
        <v>0.2513117973182929</v>
      </c>
      <c r="H134" s="48">
        <v>6048.5164316935843</v>
      </c>
    </row>
    <row r="135" spans="1:8" ht="16.899999999999999" customHeight="1" x14ac:dyDescent="0.25">
      <c r="A135" s="164" t="s">
        <v>10</v>
      </c>
      <c r="B135" s="164" t="s">
        <v>33</v>
      </c>
      <c r="C135" s="52" t="s">
        <v>31</v>
      </c>
      <c r="D135" s="51">
        <v>348.91218497711145</v>
      </c>
      <c r="E135" s="50">
        <v>329.2557451399291</v>
      </c>
      <c r="F135" s="50">
        <v>322.59269548118186</v>
      </c>
      <c r="G135" s="50">
        <f t="shared" si="2"/>
        <v>0.92456700961115434</v>
      </c>
      <c r="H135" s="48">
        <v>322.59269548118186</v>
      </c>
    </row>
    <row r="136" spans="1:8" ht="16.899999999999999" customHeight="1" x14ac:dyDescent="0.25">
      <c r="A136" s="164"/>
      <c r="B136" s="164"/>
      <c r="C136" s="52" t="s">
        <v>28</v>
      </c>
      <c r="D136" s="51">
        <v>348.91218497711145</v>
      </c>
      <c r="E136" s="50">
        <v>329.2557451399291</v>
      </c>
      <c r="F136" s="50">
        <v>322.59269548118186</v>
      </c>
      <c r="G136" s="50">
        <f t="shared" si="2"/>
        <v>0.92456700961115434</v>
      </c>
      <c r="H136" s="48">
        <v>322.59269548118186</v>
      </c>
    </row>
    <row r="137" spans="1:8" ht="16.899999999999999" customHeight="1" x14ac:dyDescent="0.25">
      <c r="A137" s="164"/>
      <c r="B137" s="164" t="s">
        <v>37</v>
      </c>
      <c r="C137" s="52" t="s">
        <v>31</v>
      </c>
      <c r="D137" s="51">
        <v>87.514271634000536</v>
      </c>
      <c r="E137" s="50">
        <v>87.514271634000536</v>
      </c>
      <c r="F137" s="50">
        <v>46.207535422752287</v>
      </c>
      <c r="G137" s="50">
        <f t="shared" si="2"/>
        <v>0.52800000000000002</v>
      </c>
      <c r="H137" s="48">
        <v>46.207535422752287</v>
      </c>
    </row>
    <row r="138" spans="1:8" ht="16.899999999999999" customHeight="1" x14ac:dyDescent="0.25">
      <c r="A138" s="164"/>
      <c r="B138" s="164"/>
      <c r="C138" s="52" t="s">
        <v>28</v>
      </c>
      <c r="D138" s="51">
        <v>87.514271634000536</v>
      </c>
      <c r="E138" s="50">
        <v>87.514271634000536</v>
      </c>
      <c r="F138" s="50">
        <v>46.207535422752287</v>
      </c>
      <c r="G138" s="50">
        <f t="shared" si="2"/>
        <v>0.52800000000000002</v>
      </c>
      <c r="H138" s="48">
        <v>46.207535422752287</v>
      </c>
    </row>
    <row r="139" spans="1:8" ht="16.899999999999999" customHeight="1" x14ac:dyDescent="0.25">
      <c r="A139" s="164"/>
      <c r="B139" s="164" t="s">
        <v>32</v>
      </c>
      <c r="C139" s="52" t="s">
        <v>31</v>
      </c>
      <c r="D139" s="51">
        <v>124.25515448510123</v>
      </c>
      <c r="E139" s="50">
        <v>71.040602846237476</v>
      </c>
      <c r="F139" s="50">
        <v>15.472834187262503</v>
      </c>
      <c r="G139" s="50">
        <f t="shared" si="2"/>
        <v>0.12452468673336016</v>
      </c>
      <c r="H139" s="48">
        <v>15.472834187262503</v>
      </c>
    </row>
    <row r="140" spans="1:8" ht="16.899999999999999" customHeight="1" x14ac:dyDescent="0.25">
      <c r="A140" s="164"/>
      <c r="B140" s="164"/>
      <c r="C140" s="52" t="s">
        <v>28</v>
      </c>
      <c r="D140" s="51">
        <v>124.25515448510123</v>
      </c>
      <c r="E140" s="50">
        <v>71.040602846237476</v>
      </c>
      <c r="F140" s="50">
        <v>15.472834187262503</v>
      </c>
      <c r="G140" s="50">
        <f t="shared" si="2"/>
        <v>0.12452468673336016</v>
      </c>
      <c r="H140" s="48">
        <v>15.472834187262503</v>
      </c>
    </row>
    <row r="141" spans="1:8" ht="16.899999999999999" customHeight="1" x14ac:dyDescent="0.25">
      <c r="A141" s="164"/>
      <c r="B141" s="164" t="s">
        <v>42</v>
      </c>
      <c r="C141" s="52" t="s">
        <v>31</v>
      </c>
      <c r="D141" s="51">
        <v>12.013090550723557</v>
      </c>
      <c r="E141" s="50">
        <v>12.013090550723557</v>
      </c>
      <c r="F141" s="50">
        <v>11.052043306665674</v>
      </c>
      <c r="G141" s="50">
        <f t="shared" si="2"/>
        <v>0.92</v>
      </c>
      <c r="H141" s="48">
        <v>11.052043306665674</v>
      </c>
    </row>
    <row r="142" spans="1:8" ht="16.899999999999999" customHeight="1" x14ac:dyDescent="0.25">
      <c r="A142" s="164"/>
      <c r="B142" s="164"/>
      <c r="C142" s="52" t="s">
        <v>28</v>
      </c>
      <c r="D142" s="51">
        <v>12.013090550723557</v>
      </c>
      <c r="E142" s="50">
        <v>12.013090550723557</v>
      </c>
      <c r="F142" s="50">
        <v>11.052043306665674</v>
      </c>
      <c r="G142" s="50">
        <f t="shared" si="2"/>
        <v>0.92</v>
      </c>
      <c r="H142" s="48">
        <v>11.052043306665674</v>
      </c>
    </row>
    <row r="143" spans="1:8" ht="16.899999999999999" customHeight="1" x14ac:dyDescent="0.25">
      <c r="A143" s="164"/>
      <c r="B143" s="164" t="s">
        <v>36</v>
      </c>
      <c r="C143" s="52" t="s">
        <v>31</v>
      </c>
      <c r="D143" s="51">
        <v>42.114890193463452</v>
      </c>
      <c r="E143" s="50">
        <v>42.114890193463452</v>
      </c>
      <c r="F143" s="50">
        <v>7.7491397955972747</v>
      </c>
      <c r="G143" s="50">
        <f t="shared" si="2"/>
        <v>0.184</v>
      </c>
      <c r="H143" s="48">
        <v>7.7491397955972747</v>
      </c>
    </row>
    <row r="144" spans="1:8" ht="16.899999999999999" customHeight="1" x14ac:dyDescent="0.25">
      <c r="A144" s="164"/>
      <c r="B144" s="164"/>
      <c r="C144" s="52" t="s">
        <v>29</v>
      </c>
      <c r="D144" s="51">
        <v>46.666666666666664</v>
      </c>
      <c r="E144" s="50">
        <v>46.666666666666664</v>
      </c>
      <c r="F144" s="50">
        <v>88.666666666666657</v>
      </c>
      <c r="G144" s="50">
        <f t="shared" si="2"/>
        <v>1.9</v>
      </c>
      <c r="H144" s="53"/>
    </row>
    <row r="145" spans="1:8" ht="16.899999999999999" customHeight="1" x14ac:dyDescent="0.25">
      <c r="A145" s="164"/>
      <c r="B145" s="164"/>
      <c r="C145" s="52" t="s">
        <v>28</v>
      </c>
      <c r="D145" s="51">
        <v>88.781556860130109</v>
      </c>
      <c r="E145" s="50">
        <v>88.781556860130109</v>
      </c>
      <c r="F145" s="50">
        <v>96.41580646226393</v>
      </c>
      <c r="G145" s="50">
        <f t="shared" si="2"/>
        <v>1.0859891386469052</v>
      </c>
      <c r="H145" s="48">
        <v>7.7491397955972747</v>
      </c>
    </row>
    <row r="146" spans="1:8" ht="16.899999999999999" customHeight="1" x14ac:dyDescent="0.25">
      <c r="A146" s="164"/>
      <c r="B146" s="164" t="s">
        <v>38</v>
      </c>
      <c r="C146" s="52" t="s">
        <v>31</v>
      </c>
      <c r="D146" s="51">
        <v>15.173040985289607</v>
      </c>
      <c r="E146" s="50">
        <v>15.173040985289607</v>
      </c>
      <c r="F146" s="50">
        <v>13.959197706466439</v>
      </c>
      <c r="G146" s="50">
        <f t="shared" si="2"/>
        <v>0.92</v>
      </c>
      <c r="H146" s="48">
        <v>13.959197706466439</v>
      </c>
    </row>
    <row r="147" spans="1:8" ht="16.899999999999999" customHeight="1" x14ac:dyDescent="0.25">
      <c r="A147" s="164"/>
      <c r="B147" s="164"/>
      <c r="C147" s="52" t="s">
        <v>28</v>
      </c>
      <c r="D147" s="51">
        <v>15.173040985289607</v>
      </c>
      <c r="E147" s="50">
        <v>15.173040985289607</v>
      </c>
      <c r="F147" s="50">
        <v>13.959197706466439</v>
      </c>
      <c r="G147" s="50">
        <f t="shared" si="2"/>
        <v>0.92</v>
      </c>
      <c r="H147" s="48">
        <v>13.959197706466439</v>
      </c>
    </row>
    <row r="148" spans="1:8" ht="16.899999999999999" customHeight="1" x14ac:dyDescent="0.25">
      <c r="A148" s="164"/>
      <c r="B148" s="164" t="s">
        <v>35</v>
      </c>
      <c r="C148" s="52" t="s">
        <v>31</v>
      </c>
      <c r="D148" s="51">
        <v>304.32515120839525</v>
      </c>
      <c r="E148" s="50">
        <v>56.761860754294744</v>
      </c>
      <c r="F148" s="50">
        <v>53.088644648374853</v>
      </c>
      <c r="G148" s="50">
        <f t="shared" si="2"/>
        <v>0.17444711499386031</v>
      </c>
      <c r="H148" s="48">
        <v>53.088644648374853</v>
      </c>
    </row>
    <row r="149" spans="1:8" ht="16.899999999999999" customHeight="1" x14ac:dyDescent="0.25">
      <c r="A149" s="164"/>
      <c r="B149" s="164"/>
      <c r="C149" s="52" t="s">
        <v>29</v>
      </c>
      <c r="D149" s="51">
        <v>184.17567567567568</v>
      </c>
      <c r="E149" s="50">
        <v>184.17567567567568</v>
      </c>
      <c r="F149" s="50">
        <v>349.93378378378367</v>
      </c>
      <c r="G149" s="50">
        <f t="shared" si="2"/>
        <v>1.8999999999999992</v>
      </c>
      <c r="H149" s="48">
        <v>349.93378378378367</v>
      </c>
    </row>
    <row r="150" spans="1:8" ht="16.899999999999999" customHeight="1" x14ac:dyDescent="0.25">
      <c r="A150" s="164"/>
      <c r="B150" s="164"/>
      <c r="C150" s="52" t="s">
        <v>28</v>
      </c>
      <c r="D150" s="51">
        <v>488.50082688407093</v>
      </c>
      <c r="E150" s="50">
        <v>240.93753642997041</v>
      </c>
      <c r="F150" s="50">
        <v>403.02242843215856</v>
      </c>
      <c r="G150" s="50">
        <f t="shared" si="2"/>
        <v>0.82501892781402031</v>
      </c>
      <c r="H150" s="48">
        <v>403.02242843215856</v>
      </c>
    </row>
    <row r="151" spans="1:8" ht="16.899999999999999" customHeight="1" x14ac:dyDescent="0.25">
      <c r="A151" s="164"/>
      <c r="B151" s="164" t="s">
        <v>39</v>
      </c>
      <c r="C151" s="52" t="s">
        <v>31</v>
      </c>
      <c r="D151" s="51">
        <v>147.3504870788671</v>
      </c>
      <c r="E151" s="50">
        <v>147.3504870788671</v>
      </c>
      <c r="F151" s="50">
        <v>15.266540114383812</v>
      </c>
      <c r="G151" s="50">
        <f t="shared" si="2"/>
        <v>0.10360698778153769</v>
      </c>
      <c r="H151" s="48">
        <v>15.266540114383812</v>
      </c>
    </row>
    <row r="152" spans="1:8" ht="16.899999999999999" customHeight="1" x14ac:dyDescent="0.25">
      <c r="A152" s="164"/>
      <c r="B152" s="164"/>
      <c r="C152" s="52" t="s">
        <v>28</v>
      </c>
      <c r="D152" s="51">
        <v>147.3504870788671</v>
      </c>
      <c r="E152" s="50">
        <v>147.3504870788671</v>
      </c>
      <c r="F152" s="50">
        <v>15.266540114383812</v>
      </c>
      <c r="G152" s="50">
        <f t="shared" si="2"/>
        <v>0.10360698778153769</v>
      </c>
      <c r="H152" s="48">
        <v>15.266540114383812</v>
      </c>
    </row>
    <row r="153" spans="1:8" ht="16.899999999999999" customHeight="1" x14ac:dyDescent="0.25">
      <c r="A153" s="164"/>
      <c r="B153" s="164" t="s">
        <v>28</v>
      </c>
      <c r="C153" s="52" t="s">
        <v>31</v>
      </c>
      <c r="D153" s="51">
        <v>1081.6582711129522</v>
      </c>
      <c r="E153" s="50">
        <v>761.22398918280567</v>
      </c>
      <c r="F153" s="50">
        <v>485.3886306626847</v>
      </c>
      <c r="G153" s="50">
        <f t="shared" si="2"/>
        <v>0.44874489811209328</v>
      </c>
      <c r="H153" s="48">
        <v>485.3886306626847</v>
      </c>
    </row>
    <row r="154" spans="1:8" ht="16.899999999999999" customHeight="1" x14ac:dyDescent="0.25">
      <c r="A154" s="164"/>
      <c r="B154" s="164"/>
      <c r="C154" s="52" t="s">
        <v>29</v>
      </c>
      <c r="D154" s="51">
        <v>230.84234234234236</v>
      </c>
      <c r="E154" s="50">
        <v>230.84234234234236</v>
      </c>
      <c r="F154" s="50">
        <v>438.6004504504503</v>
      </c>
      <c r="G154" s="50">
        <f t="shared" si="2"/>
        <v>1.8999999999999992</v>
      </c>
      <c r="H154" s="48">
        <v>349.93378378378367</v>
      </c>
    </row>
    <row r="155" spans="1:8" ht="16.899999999999999" customHeight="1" x14ac:dyDescent="0.25">
      <c r="A155" s="164"/>
      <c r="B155" s="164"/>
      <c r="C155" s="52" t="s">
        <v>28</v>
      </c>
      <c r="D155" s="51">
        <v>1312.5006134552946</v>
      </c>
      <c r="E155" s="50">
        <v>992.06633152514792</v>
      </c>
      <c r="F155" s="50">
        <v>923.98908111313494</v>
      </c>
      <c r="G155" s="50">
        <f t="shared" si="2"/>
        <v>0.70399135180640982</v>
      </c>
      <c r="H155" s="48">
        <v>835.32241444646843</v>
      </c>
    </row>
    <row r="156" spans="1:8" ht="16.899999999999999" customHeight="1" x14ac:dyDescent="0.25">
      <c r="A156" s="164" t="s">
        <v>11</v>
      </c>
      <c r="B156" s="164" t="s">
        <v>33</v>
      </c>
      <c r="C156" s="52" t="s">
        <v>29</v>
      </c>
      <c r="D156" s="51">
        <v>2</v>
      </c>
      <c r="E156" s="50">
        <v>2</v>
      </c>
      <c r="F156" s="50">
        <v>15</v>
      </c>
      <c r="G156" s="50">
        <f t="shared" si="2"/>
        <v>7.5</v>
      </c>
      <c r="H156" s="53"/>
    </row>
    <row r="157" spans="1:8" ht="16.899999999999999" customHeight="1" x14ac:dyDescent="0.25">
      <c r="A157" s="164"/>
      <c r="B157" s="164"/>
      <c r="C157" s="52" t="s">
        <v>28</v>
      </c>
      <c r="D157" s="51">
        <v>2</v>
      </c>
      <c r="E157" s="50">
        <v>2</v>
      </c>
      <c r="F157" s="50">
        <v>15</v>
      </c>
      <c r="G157" s="50">
        <f t="shared" si="2"/>
        <v>7.5</v>
      </c>
      <c r="H157" s="53"/>
    </row>
    <row r="158" spans="1:8" ht="16.899999999999999" customHeight="1" x14ac:dyDescent="0.25">
      <c r="A158" s="164"/>
      <c r="B158" s="164" t="s">
        <v>37</v>
      </c>
      <c r="C158" s="52" t="s">
        <v>31</v>
      </c>
      <c r="D158" s="51">
        <v>26.680615933950605</v>
      </c>
      <c r="E158" s="50">
        <v>26.680615933950605</v>
      </c>
      <c r="F158" s="50">
        <v>5.3361231867901218</v>
      </c>
      <c r="G158" s="50">
        <f t="shared" si="2"/>
        <v>0.20000000000000004</v>
      </c>
      <c r="H158" s="53"/>
    </row>
    <row r="159" spans="1:8" ht="16.899999999999999" customHeight="1" x14ac:dyDescent="0.25">
      <c r="A159" s="164"/>
      <c r="B159" s="164"/>
      <c r="C159" s="52" t="s">
        <v>29</v>
      </c>
      <c r="D159" s="51">
        <v>1</v>
      </c>
      <c r="E159" s="50">
        <v>1</v>
      </c>
      <c r="F159" s="50">
        <v>8</v>
      </c>
      <c r="G159" s="50">
        <f t="shared" si="2"/>
        <v>8</v>
      </c>
      <c r="H159" s="53"/>
    </row>
    <row r="160" spans="1:8" ht="16.899999999999999" customHeight="1" x14ac:dyDescent="0.25">
      <c r="A160" s="164"/>
      <c r="B160" s="164"/>
      <c r="C160" s="52" t="s">
        <v>28</v>
      </c>
      <c r="D160" s="51">
        <v>27.680615933950605</v>
      </c>
      <c r="E160" s="50">
        <v>27.680615933950605</v>
      </c>
      <c r="F160" s="50">
        <v>13.336123186790122</v>
      </c>
      <c r="G160" s="50">
        <f t="shared" si="2"/>
        <v>0.48178563723479895</v>
      </c>
      <c r="H160" s="53"/>
    </row>
    <row r="161" spans="1:8" ht="16.899999999999999" customHeight="1" x14ac:dyDescent="0.25">
      <c r="A161" s="164"/>
      <c r="B161" s="164" t="s">
        <v>38</v>
      </c>
      <c r="C161" s="52" t="s">
        <v>31</v>
      </c>
      <c r="D161" s="51">
        <v>53.667569058161703</v>
      </c>
      <c r="E161" s="50">
        <v>53.667569058161703</v>
      </c>
      <c r="F161" s="50">
        <v>19.320324860938211</v>
      </c>
      <c r="G161" s="50">
        <f t="shared" si="2"/>
        <v>0.35999999999999993</v>
      </c>
      <c r="H161" s="53"/>
    </row>
    <row r="162" spans="1:8" ht="16.899999999999999" customHeight="1" x14ac:dyDescent="0.25">
      <c r="A162" s="164"/>
      <c r="B162" s="164"/>
      <c r="C162" s="52" t="s">
        <v>29</v>
      </c>
      <c r="D162" s="51">
        <v>15</v>
      </c>
      <c r="E162" s="50">
        <v>15</v>
      </c>
      <c r="F162" s="50">
        <v>130</v>
      </c>
      <c r="G162" s="50">
        <f t="shared" si="2"/>
        <v>8.6666666666666661</v>
      </c>
      <c r="H162" s="53"/>
    </row>
    <row r="163" spans="1:8" ht="16.899999999999999" customHeight="1" x14ac:dyDescent="0.25">
      <c r="A163" s="164"/>
      <c r="B163" s="164"/>
      <c r="C163" s="52" t="s">
        <v>28</v>
      </c>
      <c r="D163" s="51">
        <v>68.667569058161703</v>
      </c>
      <c r="E163" s="50">
        <v>68.667569058161703</v>
      </c>
      <c r="F163" s="50">
        <v>149.3203248609382</v>
      </c>
      <c r="G163" s="50">
        <f t="shared" si="2"/>
        <v>2.1745392608039364</v>
      </c>
      <c r="H163" s="53"/>
    </row>
    <row r="164" spans="1:8" ht="16.899999999999999" customHeight="1" x14ac:dyDescent="0.25">
      <c r="A164" s="164"/>
      <c r="B164" s="164" t="s">
        <v>35</v>
      </c>
      <c r="C164" s="52" t="s">
        <v>29</v>
      </c>
      <c r="D164" s="51">
        <v>331.90417690417689</v>
      </c>
      <c r="E164" s="50">
        <v>135.54054054054055</v>
      </c>
      <c r="F164" s="50">
        <v>3428.3783783783788</v>
      </c>
      <c r="G164" s="50">
        <f t="shared" si="2"/>
        <v>10.329422215642005</v>
      </c>
      <c r="H164" s="53"/>
    </row>
    <row r="165" spans="1:8" ht="16.899999999999999" customHeight="1" x14ac:dyDescent="0.25">
      <c r="A165" s="164"/>
      <c r="B165" s="164"/>
      <c r="C165" s="52" t="s">
        <v>28</v>
      </c>
      <c r="D165" s="51">
        <v>331.90417690417689</v>
      </c>
      <c r="E165" s="50">
        <v>135.54054054054055</v>
      </c>
      <c r="F165" s="50">
        <v>3428.3783783783788</v>
      </c>
      <c r="G165" s="50">
        <f t="shared" si="2"/>
        <v>10.329422215642005</v>
      </c>
      <c r="H165" s="53"/>
    </row>
    <row r="166" spans="1:8" ht="16.899999999999999" customHeight="1" x14ac:dyDescent="0.25">
      <c r="A166" s="164"/>
      <c r="B166" s="164" t="s">
        <v>28</v>
      </c>
      <c r="C166" s="52" t="s">
        <v>31</v>
      </c>
      <c r="D166" s="51">
        <v>80.348184992112309</v>
      </c>
      <c r="E166" s="50">
        <v>80.348184992112309</v>
      </c>
      <c r="F166" s="50">
        <v>24.656448047728333</v>
      </c>
      <c r="G166" s="50">
        <f t="shared" si="2"/>
        <v>0.3068700064618613</v>
      </c>
      <c r="H166" s="53"/>
    </row>
    <row r="167" spans="1:8" ht="16.899999999999999" customHeight="1" x14ac:dyDescent="0.25">
      <c r="A167" s="164"/>
      <c r="B167" s="164"/>
      <c r="C167" s="52" t="s">
        <v>29</v>
      </c>
      <c r="D167" s="51">
        <v>349.90417690417695</v>
      </c>
      <c r="E167" s="50">
        <v>153.54054054054055</v>
      </c>
      <c r="F167" s="50">
        <v>3581.3783783783788</v>
      </c>
      <c r="G167" s="50">
        <f t="shared" si="2"/>
        <v>10.235311878998111</v>
      </c>
      <c r="H167" s="53"/>
    </row>
    <row r="168" spans="1:8" ht="16.899999999999999" customHeight="1" x14ac:dyDescent="0.25">
      <c r="A168" s="164"/>
      <c r="B168" s="164"/>
      <c r="C168" s="52" t="s">
        <v>28</v>
      </c>
      <c r="D168" s="51">
        <v>430.25236189628924</v>
      </c>
      <c r="E168" s="50">
        <v>233.88872553265281</v>
      </c>
      <c r="F168" s="50">
        <v>3606.0348264261065</v>
      </c>
      <c r="G168" s="50">
        <f t="shared" si="2"/>
        <v>8.381208671424627</v>
      </c>
      <c r="H168" s="53"/>
    </row>
    <row r="169" spans="1:8" ht="16.899999999999999" customHeight="1" x14ac:dyDescent="0.25">
      <c r="A169" s="164" t="s">
        <v>12</v>
      </c>
      <c r="B169" s="164" t="s">
        <v>33</v>
      </c>
      <c r="C169" s="52" t="s">
        <v>31</v>
      </c>
      <c r="D169" s="51">
        <v>31.251962983167672</v>
      </c>
      <c r="E169" s="50">
        <v>31.251962983167672</v>
      </c>
      <c r="F169" s="50">
        <v>32.88440774966643</v>
      </c>
      <c r="G169" s="50">
        <f t="shared" si="2"/>
        <v>1.0522349513653908</v>
      </c>
      <c r="H169" s="48">
        <v>27.338512420014737</v>
      </c>
    </row>
    <row r="170" spans="1:8" ht="16.899999999999999" customHeight="1" x14ac:dyDescent="0.25">
      <c r="A170" s="164"/>
      <c r="B170" s="164"/>
      <c r="C170" s="52" t="s">
        <v>29</v>
      </c>
      <c r="D170" s="51">
        <v>388</v>
      </c>
      <c r="E170" s="50">
        <v>332</v>
      </c>
      <c r="F170" s="50">
        <v>679</v>
      </c>
      <c r="G170" s="50">
        <f t="shared" si="2"/>
        <v>1.75</v>
      </c>
      <c r="H170" s="48">
        <v>604.45000000000005</v>
      </c>
    </row>
    <row r="171" spans="1:8" ht="16.899999999999999" customHeight="1" x14ac:dyDescent="0.25">
      <c r="A171" s="164"/>
      <c r="B171" s="164"/>
      <c r="C171" s="52" t="s">
        <v>28</v>
      </c>
      <c r="D171" s="51">
        <v>419.25196298316763</v>
      </c>
      <c r="E171" s="50">
        <v>363.25196298316769</v>
      </c>
      <c r="F171" s="50">
        <v>711.88440774966637</v>
      </c>
      <c r="G171" s="50">
        <f t="shared" si="2"/>
        <v>1.697987059343232</v>
      </c>
      <c r="H171" s="48">
        <v>631.78851242001485</v>
      </c>
    </row>
    <row r="172" spans="1:8" ht="16.899999999999999" customHeight="1" x14ac:dyDescent="0.25">
      <c r="A172" s="164"/>
      <c r="B172" s="164" t="s">
        <v>37</v>
      </c>
      <c r="C172" s="52" t="s">
        <v>31</v>
      </c>
      <c r="D172" s="51">
        <v>4.800553790428447</v>
      </c>
      <c r="E172" s="50">
        <v>4.800553790428447</v>
      </c>
      <c r="F172" s="50">
        <v>17.474975907917631</v>
      </c>
      <c r="G172" s="50">
        <f t="shared" si="2"/>
        <v>3.6401999999999997</v>
      </c>
      <c r="H172" s="48">
        <v>9.4321280874338136</v>
      </c>
    </row>
    <row r="173" spans="1:8" ht="16.899999999999999" customHeight="1" x14ac:dyDescent="0.25">
      <c r="A173" s="164"/>
      <c r="B173" s="164"/>
      <c r="C173" s="52" t="s">
        <v>28</v>
      </c>
      <c r="D173" s="51">
        <v>4.800553790428447</v>
      </c>
      <c r="E173" s="50">
        <v>4.800553790428447</v>
      </c>
      <c r="F173" s="50">
        <v>17.474975907917631</v>
      </c>
      <c r="G173" s="50">
        <f t="shared" si="2"/>
        <v>3.6401999999999997</v>
      </c>
      <c r="H173" s="48">
        <v>9.4321280874338136</v>
      </c>
    </row>
    <row r="174" spans="1:8" ht="16.899999999999999" customHeight="1" x14ac:dyDescent="0.25">
      <c r="A174" s="164"/>
      <c r="B174" s="164" t="s">
        <v>32</v>
      </c>
      <c r="C174" s="52" t="s">
        <v>31</v>
      </c>
      <c r="D174" s="51">
        <v>1663.8806441951338</v>
      </c>
      <c r="E174" s="50">
        <v>1386.5120054256115</v>
      </c>
      <c r="F174" s="50">
        <v>2141.662122141096</v>
      </c>
      <c r="G174" s="50">
        <f t="shared" si="2"/>
        <v>1.2871488887215699</v>
      </c>
      <c r="H174" s="48">
        <v>925.22142983092976</v>
      </c>
    </row>
    <row r="175" spans="1:8" ht="16.899999999999999" customHeight="1" x14ac:dyDescent="0.25">
      <c r="A175" s="164"/>
      <c r="B175" s="164"/>
      <c r="C175" s="52" t="s">
        <v>29</v>
      </c>
      <c r="D175" s="51">
        <v>50.451388888888893</v>
      </c>
      <c r="E175" s="50">
        <v>35.754722222222227</v>
      </c>
      <c r="F175" s="50">
        <v>62.636111111111113</v>
      </c>
      <c r="G175" s="50">
        <f t="shared" si="2"/>
        <v>1.2415141087405368</v>
      </c>
      <c r="H175" s="48">
        <v>55.4</v>
      </c>
    </row>
    <row r="176" spans="1:8" ht="16.899999999999999" customHeight="1" x14ac:dyDescent="0.25">
      <c r="A176" s="164"/>
      <c r="B176" s="164"/>
      <c r="C176" s="52" t="s">
        <v>28</v>
      </c>
      <c r="D176" s="51">
        <v>1714.3320330840224</v>
      </c>
      <c r="E176" s="50">
        <v>1422.2667276478337</v>
      </c>
      <c r="F176" s="50">
        <v>2204.298233252207</v>
      </c>
      <c r="G176" s="50">
        <f t="shared" si="2"/>
        <v>1.2858058944898514</v>
      </c>
      <c r="H176" s="48">
        <v>980.62142983092963</v>
      </c>
    </row>
    <row r="177" spans="1:8" ht="16.899999999999999" customHeight="1" x14ac:dyDescent="0.25">
      <c r="A177" s="164"/>
      <c r="B177" s="164" t="s">
        <v>42</v>
      </c>
      <c r="C177" s="52" t="s">
        <v>31</v>
      </c>
      <c r="D177" s="51">
        <v>2008.7098761983566</v>
      </c>
      <c r="E177" s="50">
        <v>1637.8567726661392</v>
      </c>
      <c r="F177" s="50">
        <v>2294.0533920907837</v>
      </c>
      <c r="G177" s="50">
        <f t="shared" si="2"/>
        <v>1.1420531253783959</v>
      </c>
      <c r="H177" s="48">
        <v>953.56312083106832</v>
      </c>
    </row>
    <row r="178" spans="1:8" ht="16.899999999999999" customHeight="1" x14ac:dyDescent="0.25">
      <c r="A178" s="164"/>
      <c r="B178" s="164"/>
      <c r="C178" s="52" t="s">
        <v>29</v>
      </c>
      <c r="D178" s="51">
        <v>8.2826086956521738</v>
      </c>
      <c r="E178" s="50">
        <v>8.2826086956521738</v>
      </c>
      <c r="F178" s="50">
        <v>9.4782608695652169</v>
      </c>
      <c r="G178" s="50">
        <f t="shared" si="2"/>
        <v>1.1443569553805775</v>
      </c>
      <c r="H178" s="48">
        <v>6.2119565217391308</v>
      </c>
    </row>
    <row r="179" spans="1:8" ht="16.899999999999999" customHeight="1" x14ac:dyDescent="0.25">
      <c r="A179" s="164"/>
      <c r="B179" s="164"/>
      <c r="C179" s="52" t="s">
        <v>28</v>
      </c>
      <c r="D179" s="51">
        <v>2016.9924848940086</v>
      </c>
      <c r="E179" s="50">
        <v>1646.1393813617915</v>
      </c>
      <c r="F179" s="50">
        <v>2303.5316529603492</v>
      </c>
      <c r="G179" s="50">
        <f t="shared" si="2"/>
        <v>1.1420625858610465</v>
      </c>
      <c r="H179" s="48">
        <v>959.77507735280733</v>
      </c>
    </row>
    <row r="180" spans="1:8" ht="16.899999999999999" customHeight="1" x14ac:dyDescent="0.25">
      <c r="A180" s="164"/>
      <c r="B180" s="164" t="s">
        <v>36</v>
      </c>
      <c r="C180" s="52" t="s">
        <v>31</v>
      </c>
      <c r="D180" s="51">
        <v>127.4275812418567</v>
      </c>
      <c r="E180" s="50">
        <v>95.570685931392518</v>
      </c>
      <c r="F180" s="50">
        <v>77.274602353086422</v>
      </c>
      <c r="G180" s="50">
        <f t="shared" si="2"/>
        <v>0.60641975308641971</v>
      </c>
      <c r="H180" s="48">
        <v>54.092221647160493</v>
      </c>
    </row>
    <row r="181" spans="1:8" ht="16.899999999999999" customHeight="1" x14ac:dyDescent="0.25">
      <c r="A181" s="164"/>
      <c r="B181" s="164"/>
      <c r="C181" s="52" t="s">
        <v>29</v>
      </c>
      <c r="D181" s="51">
        <v>15</v>
      </c>
      <c r="E181" s="50">
        <v>15</v>
      </c>
      <c r="F181" s="50">
        <v>23.25</v>
      </c>
      <c r="G181" s="50">
        <f t="shared" si="2"/>
        <v>1.55</v>
      </c>
      <c r="H181" s="53"/>
    </row>
    <row r="182" spans="1:8" ht="16.899999999999999" customHeight="1" x14ac:dyDescent="0.25">
      <c r="A182" s="164"/>
      <c r="B182" s="164"/>
      <c r="C182" s="52" t="s">
        <v>28</v>
      </c>
      <c r="D182" s="51">
        <v>142.4275812418567</v>
      </c>
      <c r="E182" s="50">
        <v>110.57068593139252</v>
      </c>
      <c r="F182" s="50">
        <v>100.52460235308642</v>
      </c>
      <c r="G182" s="50">
        <f t="shared" si="2"/>
        <v>0.70579449202598821</v>
      </c>
      <c r="H182" s="48">
        <v>54.092221647160493</v>
      </c>
    </row>
    <row r="183" spans="1:8" ht="16.899999999999999" customHeight="1" x14ac:dyDescent="0.25">
      <c r="A183" s="164"/>
      <c r="B183" s="164" t="s">
        <v>38</v>
      </c>
      <c r="C183" s="52" t="s">
        <v>31</v>
      </c>
      <c r="D183" s="51">
        <v>3612.7140722263339</v>
      </c>
      <c r="E183" s="50">
        <v>2972.4563097107493</v>
      </c>
      <c r="F183" s="50">
        <v>3598.9411674616163</v>
      </c>
      <c r="G183" s="50">
        <f t="shared" si="2"/>
        <v>0.99618765712166368</v>
      </c>
      <c r="H183" s="48">
        <v>2274.054559718541</v>
      </c>
    </row>
    <row r="184" spans="1:8" ht="16.899999999999999" customHeight="1" x14ac:dyDescent="0.25">
      <c r="A184" s="164"/>
      <c r="B184" s="164"/>
      <c r="C184" s="52" t="s">
        <v>29</v>
      </c>
      <c r="D184" s="51">
        <v>8</v>
      </c>
      <c r="E184" s="50">
        <v>8</v>
      </c>
      <c r="F184" s="50">
        <v>21</v>
      </c>
      <c r="G184" s="50">
        <f t="shared" si="2"/>
        <v>2.625</v>
      </c>
      <c r="H184" s="53"/>
    </row>
    <row r="185" spans="1:8" ht="16.899999999999999" customHeight="1" x14ac:dyDescent="0.25">
      <c r="A185" s="164"/>
      <c r="B185" s="164"/>
      <c r="C185" s="52" t="s">
        <v>28</v>
      </c>
      <c r="D185" s="51">
        <v>3620.7140722263339</v>
      </c>
      <c r="E185" s="50">
        <v>2980.4563097107493</v>
      </c>
      <c r="F185" s="50">
        <v>3619.9411674616163</v>
      </c>
      <c r="G185" s="50">
        <f t="shared" si="2"/>
        <v>0.99978653250455585</v>
      </c>
      <c r="H185" s="48">
        <v>2274.054559718541</v>
      </c>
    </row>
    <row r="186" spans="1:8" ht="16.899999999999999" customHeight="1" x14ac:dyDescent="0.25">
      <c r="A186" s="164"/>
      <c r="B186" s="164" t="s">
        <v>41</v>
      </c>
      <c r="C186" s="52" t="s">
        <v>31</v>
      </c>
      <c r="D186" s="51">
        <v>11590.147456170127</v>
      </c>
      <c r="E186" s="50">
        <v>11024.182057505855</v>
      </c>
      <c r="F186" s="50">
        <v>13447.627139310252</v>
      </c>
      <c r="G186" s="50">
        <f t="shared" si="2"/>
        <v>1.160263680006183</v>
      </c>
      <c r="H186" s="48">
        <v>9835.7211636456341</v>
      </c>
    </row>
    <row r="187" spans="1:8" ht="16.899999999999999" customHeight="1" x14ac:dyDescent="0.25">
      <c r="A187" s="164"/>
      <c r="B187" s="164"/>
      <c r="C187" s="52" t="s">
        <v>28</v>
      </c>
      <c r="D187" s="51">
        <v>11590.147456170127</v>
      </c>
      <c r="E187" s="50">
        <v>11024.182057505855</v>
      </c>
      <c r="F187" s="50">
        <v>13447.627139310252</v>
      </c>
      <c r="G187" s="50">
        <f t="shared" si="2"/>
        <v>1.160263680006183</v>
      </c>
      <c r="H187" s="48">
        <v>9835.7211636456341</v>
      </c>
    </row>
    <row r="188" spans="1:8" ht="16.899999999999999" customHeight="1" x14ac:dyDescent="0.25">
      <c r="A188" s="164"/>
      <c r="B188" s="164" t="s">
        <v>40</v>
      </c>
      <c r="C188" s="52" t="s">
        <v>31</v>
      </c>
      <c r="D188" s="51">
        <v>380.13302395518082</v>
      </c>
      <c r="E188" s="50">
        <v>244.74205693535924</v>
      </c>
      <c r="F188" s="50">
        <v>111.72671273008743</v>
      </c>
      <c r="G188" s="50">
        <f t="shared" si="2"/>
        <v>0.2939147763790721</v>
      </c>
      <c r="H188" s="48">
        <v>34.290470956701164</v>
      </c>
    </row>
    <row r="189" spans="1:8" ht="16.899999999999999" customHeight="1" x14ac:dyDescent="0.25">
      <c r="A189" s="164"/>
      <c r="B189" s="164"/>
      <c r="C189" s="52" t="s">
        <v>28</v>
      </c>
      <c r="D189" s="51">
        <v>380.13302395518082</v>
      </c>
      <c r="E189" s="50">
        <v>244.74205693535924</v>
      </c>
      <c r="F189" s="50">
        <v>111.72671273008743</v>
      </c>
      <c r="G189" s="50">
        <f t="shared" si="2"/>
        <v>0.2939147763790721</v>
      </c>
      <c r="H189" s="48">
        <v>34.290470956701164</v>
      </c>
    </row>
    <row r="190" spans="1:8" ht="16.899999999999999" customHeight="1" x14ac:dyDescent="0.25">
      <c r="A190" s="164"/>
      <c r="B190" s="164" t="s">
        <v>39</v>
      </c>
      <c r="C190" s="52" t="s">
        <v>31</v>
      </c>
      <c r="D190" s="51">
        <v>17871.490415945103</v>
      </c>
      <c r="E190" s="50">
        <v>14407.983232934252</v>
      </c>
      <c r="F190" s="50">
        <v>16932.580001473412</v>
      </c>
      <c r="G190" s="50">
        <f t="shared" si="2"/>
        <v>0.94746322815728978</v>
      </c>
      <c r="H190" s="48">
        <v>7728.4474286427294</v>
      </c>
    </row>
    <row r="191" spans="1:8" ht="16.899999999999999" customHeight="1" x14ac:dyDescent="0.25">
      <c r="A191" s="164"/>
      <c r="B191" s="164"/>
      <c r="C191" s="52" t="s">
        <v>29</v>
      </c>
      <c r="D191" s="51">
        <v>29</v>
      </c>
      <c r="E191" s="50">
        <v>19.5</v>
      </c>
      <c r="F191" s="50">
        <v>7.5180000000000007</v>
      </c>
      <c r="G191" s="50">
        <f t="shared" si="2"/>
        <v>0.25924137931034485</v>
      </c>
      <c r="H191" s="48">
        <v>0.15</v>
      </c>
    </row>
    <row r="192" spans="1:8" ht="16.899999999999999" customHeight="1" x14ac:dyDescent="0.25">
      <c r="A192" s="164"/>
      <c r="B192" s="164"/>
      <c r="C192" s="52" t="s">
        <v>28</v>
      </c>
      <c r="D192" s="51">
        <v>17900.490415945107</v>
      </c>
      <c r="E192" s="50">
        <v>14427.48323293425</v>
      </c>
      <c r="F192" s="50">
        <v>16940.098001473412</v>
      </c>
      <c r="G192" s="50">
        <f t="shared" si="2"/>
        <v>0.94634826241317882</v>
      </c>
      <c r="H192" s="48">
        <v>7728.597428642729</v>
      </c>
    </row>
    <row r="193" spans="1:8" ht="16.899999999999999" customHeight="1" x14ac:dyDescent="0.25">
      <c r="A193" s="164"/>
      <c r="B193" s="164" t="s">
        <v>28</v>
      </c>
      <c r="C193" s="52" t="s">
        <v>31</v>
      </c>
      <c r="D193" s="51">
        <v>37290.555586705697</v>
      </c>
      <c r="E193" s="50">
        <v>31805.355637882953</v>
      </c>
      <c r="F193" s="50">
        <v>38654.224521217919</v>
      </c>
      <c r="G193" s="50">
        <f t="shared" si="2"/>
        <v>1.0365687481201911</v>
      </c>
      <c r="H193" s="48">
        <v>21842.161035780213</v>
      </c>
    </row>
    <row r="194" spans="1:8" ht="16.899999999999999" customHeight="1" x14ac:dyDescent="0.25">
      <c r="A194" s="164"/>
      <c r="B194" s="164"/>
      <c r="C194" s="52" t="s">
        <v>29</v>
      </c>
      <c r="D194" s="51">
        <v>498.7339975845411</v>
      </c>
      <c r="E194" s="50">
        <v>418.53733091787444</v>
      </c>
      <c r="F194" s="50">
        <v>802.88237198067623</v>
      </c>
      <c r="G194" s="50">
        <f t="shared" si="2"/>
        <v>1.6098408688182091</v>
      </c>
      <c r="H194" s="48">
        <v>666.21195652173913</v>
      </c>
    </row>
    <row r="195" spans="1:8" ht="16.899999999999999" customHeight="1" x14ac:dyDescent="0.25">
      <c r="A195" s="164"/>
      <c r="B195" s="164"/>
      <c r="C195" s="52" t="s">
        <v>28</v>
      </c>
      <c r="D195" s="51">
        <v>37789.289584290236</v>
      </c>
      <c r="E195" s="50">
        <v>32223.892968800825</v>
      </c>
      <c r="F195" s="50">
        <v>39457.106893198586</v>
      </c>
      <c r="G195" s="50">
        <f t="shared" ref="G195:G258" si="3">IFERROR((F195/D195),"")</f>
        <v>1.0441346563339919</v>
      </c>
      <c r="H195" s="48">
        <v>22508.372992301953</v>
      </c>
    </row>
    <row r="196" spans="1:8" ht="16.899999999999999" customHeight="1" x14ac:dyDescent="0.25">
      <c r="A196" s="164" t="s">
        <v>72</v>
      </c>
      <c r="B196" s="164" t="s">
        <v>33</v>
      </c>
      <c r="C196" s="52" t="s">
        <v>31</v>
      </c>
      <c r="D196" s="51">
        <v>3997.0891133781965</v>
      </c>
      <c r="E196" s="50">
        <v>2831.8825045293129</v>
      </c>
      <c r="F196" s="50">
        <v>1695.1933918988432</v>
      </c>
      <c r="G196" s="50">
        <f t="shared" si="3"/>
        <v>0.42410697980814505</v>
      </c>
      <c r="H196" s="48">
        <v>580.23865147135837</v>
      </c>
    </row>
    <row r="197" spans="1:8" ht="16.899999999999999" customHeight="1" x14ac:dyDescent="0.25">
      <c r="A197" s="164"/>
      <c r="B197" s="164"/>
      <c r="C197" s="52" t="s">
        <v>29</v>
      </c>
      <c r="D197" s="54"/>
      <c r="E197" s="49"/>
      <c r="F197" s="49"/>
      <c r="G197" s="49" t="str">
        <f t="shared" si="3"/>
        <v/>
      </c>
      <c r="H197" s="53"/>
    </row>
    <row r="198" spans="1:8" ht="16.899999999999999" customHeight="1" x14ac:dyDescent="0.25">
      <c r="A198" s="164"/>
      <c r="B198" s="164"/>
      <c r="C198" s="52" t="s">
        <v>28</v>
      </c>
      <c r="D198" s="51">
        <v>3997.0891133781965</v>
      </c>
      <c r="E198" s="50">
        <v>2831.8825045293129</v>
      </c>
      <c r="F198" s="50">
        <v>1695.1933918988432</v>
      </c>
      <c r="G198" s="50">
        <f t="shared" si="3"/>
        <v>0.42410697980814505</v>
      </c>
      <c r="H198" s="48">
        <v>580.23865147135837</v>
      </c>
    </row>
    <row r="199" spans="1:8" ht="16.899999999999999" customHeight="1" x14ac:dyDescent="0.25">
      <c r="A199" s="164"/>
      <c r="B199" s="164" t="s">
        <v>37</v>
      </c>
      <c r="C199" s="52" t="s">
        <v>31</v>
      </c>
      <c r="D199" s="51">
        <v>197.46740705066782</v>
      </c>
      <c r="E199" s="50">
        <v>197.46740705066782</v>
      </c>
      <c r="F199" s="50">
        <v>237.18056818080575</v>
      </c>
      <c r="G199" s="50">
        <f t="shared" si="3"/>
        <v>1.2011124859706492</v>
      </c>
      <c r="H199" s="48">
        <v>38.441867990235544</v>
      </c>
    </row>
    <row r="200" spans="1:8" ht="16.899999999999999" customHeight="1" x14ac:dyDescent="0.25">
      <c r="A200" s="164"/>
      <c r="B200" s="164"/>
      <c r="C200" s="52" t="s">
        <v>28</v>
      </c>
      <c r="D200" s="51">
        <v>197.46740705066782</v>
      </c>
      <c r="E200" s="50">
        <v>197.46740705066782</v>
      </c>
      <c r="F200" s="50">
        <v>237.18056818080575</v>
      </c>
      <c r="G200" s="50">
        <f t="shared" si="3"/>
        <v>1.2011124859706492</v>
      </c>
      <c r="H200" s="48">
        <v>38.441867990235544</v>
      </c>
    </row>
    <row r="201" spans="1:8" ht="16.899999999999999" customHeight="1" x14ac:dyDescent="0.25">
      <c r="A201" s="164"/>
      <c r="B201" s="164" t="s">
        <v>32</v>
      </c>
      <c r="C201" s="52" t="s">
        <v>31</v>
      </c>
      <c r="D201" s="51">
        <v>643.87414355564761</v>
      </c>
      <c r="E201" s="50">
        <v>605.62005615737507</v>
      </c>
      <c r="F201" s="50">
        <v>355.89401546521395</v>
      </c>
      <c r="G201" s="50">
        <f t="shared" si="3"/>
        <v>0.55273848006983273</v>
      </c>
      <c r="H201" s="48">
        <v>42.602456021178085</v>
      </c>
    </row>
    <row r="202" spans="1:8" ht="16.899999999999999" customHeight="1" x14ac:dyDescent="0.25">
      <c r="A202" s="164"/>
      <c r="B202" s="164"/>
      <c r="C202" s="52" t="s">
        <v>29</v>
      </c>
      <c r="D202" s="51">
        <v>1.2150000000000001</v>
      </c>
      <c r="E202" s="50">
        <v>1.2150000000000001</v>
      </c>
      <c r="F202" s="50">
        <v>0.2</v>
      </c>
      <c r="G202" s="50">
        <f t="shared" si="3"/>
        <v>0.16460905349794239</v>
      </c>
      <c r="H202" s="48">
        <v>0.1</v>
      </c>
    </row>
    <row r="203" spans="1:8" ht="16.899999999999999" customHeight="1" x14ac:dyDescent="0.25">
      <c r="A203" s="164"/>
      <c r="B203" s="164"/>
      <c r="C203" s="52" t="s">
        <v>28</v>
      </c>
      <c r="D203" s="51">
        <v>645.08914355564752</v>
      </c>
      <c r="E203" s="50">
        <v>606.83505615737522</v>
      </c>
      <c r="F203" s="50">
        <v>356.09401546521394</v>
      </c>
      <c r="G203" s="50">
        <f t="shared" si="3"/>
        <v>0.55200745357838454</v>
      </c>
      <c r="H203" s="48">
        <v>42.702456021178079</v>
      </c>
    </row>
    <row r="204" spans="1:8" ht="16.899999999999999" customHeight="1" x14ac:dyDescent="0.25">
      <c r="A204" s="164"/>
      <c r="B204" s="164" t="s">
        <v>42</v>
      </c>
      <c r="C204" s="52" t="s">
        <v>31</v>
      </c>
      <c r="D204" s="51">
        <v>508.93477650589131</v>
      </c>
      <c r="E204" s="50">
        <v>481.1250200528284</v>
      </c>
      <c r="F204" s="50">
        <v>393.94438186921695</v>
      </c>
      <c r="G204" s="50">
        <f t="shared" si="3"/>
        <v>0.7740567162139228</v>
      </c>
      <c r="H204" s="48">
        <v>149.43216004617972</v>
      </c>
    </row>
    <row r="205" spans="1:8" ht="16.899999999999999" customHeight="1" x14ac:dyDescent="0.25">
      <c r="A205" s="164"/>
      <c r="B205" s="164"/>
      <c r="C205" s="52" t="s">
        <v>29</v>
      </c>
      <c r="D205" s="51">
        <v>1</v>
      </c>
      <c r="E205" s="50">
        <v>1</v>
      </c>
      <c r="F205" s="50">
        <v>0.5</v>
      </c>
      <c r="G205" s="50">
        <f t="shared" si="3"/>
        <v>0.5</v>
      </c>
      <c r="H205" s="48">
        <v>0.25</v>
      </c>
    </row>
    <row r="206" spans="1:8" ht="16.899999999999999" customHeight="1" x14ac:dyDescent="0.25">
      <c r="A206" s="164"/>
      <c r="B206" s="164"/>
      <c r="C206" s="52" t="s">
        <v>28</v>
      </c>
      <c r="D206" s="51">
        <v>509.93477650589125</v>
      </c>
      <c r="E206" s="50">
        <v>482.1250200528284</v>
      </c>
      <c r="F206" s="50">
        <v>394.44438186921695</v>
      </c>
      <c r="G206" s="50">
        <f t="shared" si="3"/>
        <v>0.77351928137158532</v>
      </c>
      <c r="H206" s="48">
        <v>149.68216004617972</v>
      </c>
    </row>
    <row r="207" spans="1:8" ht="16.899999999999999" customHeight="1" x14ac:dyDescent="0.25">
      <c r="A207" s="164"/>
      <c r="B207" s="164" t="s">
        <v>36</v>
      </c>
      <c r="C207" s="52" t="s">
        <v>31</v>
      </c>
      <c r="D207" s="51">
        <v>147.40211567712208</v>
      </c>
      <c r="E207" s="50">
        <v>147.40211567712208</v>
      </c>
      <c r="F207" s="50">
        <v>187.81233935905306</v>
      </c>
      <c r="G207" s="50">
        <f t="shared" si="3"/>
        <v>1.27414955</v>
      </c>
      <c r="H207" s="48">
        <v>177.67851023720294</v>
      </c>
    </row>
    <row r="208" spans="1:8" ht="16.899999999999999" customHeight="1" x14ac:dyDescent="0.25">
      <c r="A208" s="164"/>
      <c r="B208" s="164"/>
      <c r="C208" s="52" t="s">
        <v>28</v>
      </c>
      <c r="D208" s="51">
        <v>147.40211567712208</v>
      </c>
      <c r="E208" s="50">
        <v>147.40211567712208</v>
      </c>
      <c r="F208" s="50">
        <v>187.81233935905306</v>
      </c>
      <c r="G208" s="50">
        <f t="shared" si="3"/>
        <v>1.27414955</v>
      </c>
      <c r="H208" s="48">
        <v>177.67851023720294</v>
      </c>
    </row>
    <row r="209" spans="1:8" ht="16.899999999999999" customHeight="1" x14ac:dyDescent="0.25">
      <c r="A209" s="164"/>
      <c r="B209" s="164" t="s">
        <v>38</v>
      </c>
      <c r="C209" s="52" t="s">
        <v>31</v>
      </c>
      <c r="D209" s="51">
        <v>5393.6888870630901</v>
      </c>
      <c r="E209" s="50">
        <v>4831.3385449401685</v>
      </c>
      <c r="F209" s="50">
        <v>4766.407261030763</v>
      </c>
      <c r="G209" s="50">
        <f t="shared" si="3"/>
        <v>0.88370081419844604</v>
      </c>
      <c r="H209" s="48">
        <v>1124.1047740232436</v>
      </c>
    </row>
    <row r="210" spans="1:8" ht="16.899999999999999" customHeight="1" x14ac:dyDescent="0.25">
      <c r="A210" s="164"/>
      <c r="B210" s="164"/>
      <c r="C210" s="52" t="s">
        <v>28</v>
      </c>
      <c r="D210" s="51">
        <v>5393.6888870630901</v>
      </c>
      <c r="E210" s="50">
        <v>4831.3385449401685</v>
      </c>
      <c r="F210" s="50">
        <v>4766.407261030763</v>
      </c>
      <c r="G210" s="50">
        <f t="shared" si="3"/>
        <v>0.88370081419844604</v>
      </c>
      <c r="H210" s="48">
        <v>1124.1047740232436</v>
      </c>
    </row>
    <row r="211" spans="1:8" ht="16.899999999999999" customHeight="1" x14ac:dyDescent="0.25">
      <c r="A211" s="164"/>
      <c r="B211" s="164" t="s">
        <v>41</v>
      </c>
      <c r="C211" s="52" t="s">
        <v>31</v>
      </c>
      <c r="D211" s="51">
        <v>7740.5153463471124</v>
      </c>
      <c r="E211" s="50">
        <v>6992.0689476236303</v>
      </c>
      <c r="F211" s="50">
        <v>7335.6490019794992</v>
      </c>
      <c r="G211" s="50">
        <f t="shared" si="3"/>
        <v>0.94769516934571074</v>
      </c>
      <c r="H211" s="48">
        <v>3383.8730577883753</v>
      </c>
    </row>
    <row r="212" spans="1:8" ht="16.899999999999999" customHeight="1" x14ac:dyDescent="0.25">
      <c r="A212" s="164"/>
      <c r="B212" s="164"/>
      <c r="C212" s="52" t="s">
        <v>29</v>
      </c>
      <c r="D212" s="51">
        <v>0.53846153846153844</v>
      </c>
      <c r="E212" s="50">
        <v>0.53846153846153844</v>
      </c>
      <c r="F212" s="50">
        <v>0.32307692307692304</v>
      </c>
      <c r="G212" s="50">
        <f t="shared" si="3"/>
        <v>0.6</v>
      </c>
      <c r="H212" s="53"/>
    </row>
    <row r="213" spans="1:8" ht="16.899999999999999" customHeight="1" x14ac:dyDescent="0.25">
      <c r="A213" s="164"/>
      <c r="B213" s="164"/>
      <c r="C213" s="52" t="s">
        <v>28</v>
      </c>
      <c r="D213" s="51">
        <v>7741.0538078855743</v>
      </c>
      <c r="E213" s="50">
        <v>6992.6074091620922</v>
      </c>
      <c r="F213" s="50">
        <v>7335.972078902576</v>
      </c>
      <c r="G213" s="50">
        <f t="shared" si="3"/>
        <v>0.9476709839466102</v>
      </c>
      <c r="H213" s="48">
        <v>3383.8730577883753</v>
      </c>
    </row>
    <row r="214" spans="1:8" ht="16.899999999999999" customHeight="1" x14ac:dyDescent="0.25">
      <c r="A214" s="164"/>
      <c r="B214" s="164" t="s">
        <v>40</v>
      </c>
      <c r="C214" s="52" t="s">
        <v>31</v>
      </c>
      <c r="D214" s="51">
        <v>15.209276946695937</v>
      </c>
      <c r="E214" s="50">
        <v>15.209276946695937</v>
      </c>
      <c r="F214" s="50">
        <v>0.18251132336035125</v>
      </c>
      <c r="G214" s="50">
        <f t="shared" si="3"/>
        <v>1.2E-2</v>
      </c>
      <c r="H214" s="48">
        <v>0.12775792635224584</v>
      </c>
    </row>
    <row r="215" spans="1:8" ht="16.899999999999999" customHeight="1" x14ac:dyDescent="0.25">
      <c r="A215" s="164"/>
      <c r="B215" s="164"/>
      <c r="C215" s="52" t="s">
        <v>28</v>
      </c>
      <c r="D215" s="51">
        <v>15.209276946695937</v>
      </c>
      <c r="E215" s="50">
        <v>15.209276946695937</v>
      </c>
      <c r="F215" s="50">
        <v>0.18251132336035125</v>
      </c>
      <c r="G215" s="50">
        <f t="shared" si="3"/>
        <v>1.2E-2</v>
      </c>
      <c r="H215" s="48">
        <v>0.12775792635224584</v>
      </c>
    </row>
    <row r="216" spans="1:8" ht="16.899999999999999" customHeight="1" x14ac:dyDescent="0.25">
      <c r="A216" s="164"/>
      <c r="B216" s="164" t="s">
        <v>35</v>
      </c>
      <c r="C216" s="52" t="s">
        <v>31</v>
      </c>
      <c r="D216" s="51">
        <v>10434.179652200753</v>
      </c>
      <c r="E216" s="50">
        <v>5390.8814801947674</v>
      </c>
      <c r="F216" s="50">
        <v>1590.2048014365566</v>
      </c>
      <c r="G216" s="50">
        <f t="shared" si="3"/>
        <v>0.15240343318232538</v>
      </c>
      <c r="H216" s="48">
        <v>401.9512097747662</v>
      </c>
    </row>
    <row r="217" spans="1:8" ht="16.899999999999999" customHeight="1" x14ac:dyDescent="0.25">
      <c r="A217" s="164"/>
      <c r="B217" s="164"/>
      <c r="C217" s="52" t="s">
        <v>29</v>
      </c>
      <c r="D217" s="51">
        <v>208.06702619414489</v>
      </c>
      <c r="E217" s="50">
        <v>6.4533898305084749</v>
      </c>
      <c r="F217" s="50">
        <v>2.351694915254237</v>
      </c>
      <c r="G217" s="50">
        <f t="shared" si="3"/>
        <v>1.1302583394736936E-2</v>
      </c>
      <c r="H217" s="48">
        <v>0.90169491525423728</v>
      </c>
    </row>
    <row r="218" spans="1:8" ht="16.899999999999999" customHeight="1" x14ac:dyDescent="0.25">
      <c r="A218" s="164"/>
      <c r="B218" s="164"/>
      <c r="C218" s="52" t="s">
        <v>28</v>
      </c>
      <c r="D218" s="51">
        <v>10642.246678394898</v>
      </c>
      <c r="E218" s="50">
        <v>5397.3348700252764</v>
      </c>
      <c r="F218" s="50">
        <v>1592.5564963518109</v>
      </c>
      <c r="G218" s="50">
        <f t="shared" si="3"/>
        <v>0.14964476435083029</v>
      </c>
      <c r="H218" s="48">
        <v>402.85290469002041</v>
      </c>
    </row>
    <row r="219" spans="1:8" ht="16.899999999999999" customHeight="1" x14ac:dyDescent="0.25">
      <c r="A219" s="164"/>
      <c r="B219" s="164" t="s">
        <v>39</v>
      </c>
      <c r="C219" s="52" t="s">
        <v>31</v>
      </c>
      <c r="D219" s="51">
        <v>34664.780415907218</v>
      </c>
      <c r="E219" s="50">
        <v>21778.755777821385</v>
      </c>
      <c r="F219" s="50">
        <v>7566.6391563688503</v>
      </c>
      <c r="G219" s="50">
        <f t="shared" si="3"/>
        <v>0.2182803140704915</v>
      </c>
      <c r="H219" s="48">
        <v>0</v>
      </c>
    </row>
    <row r="220" spans="1:8" ht="16.899999999999999" customHeight="1" x14ac:dyDescent="0.25">
      <c r="A220" s="164"/>
      <c r="B220" s="164"/>
      <c r="C220" s="52" t="s">
        <v>29</v>
      </c>
      <c r="D220" s="51">
        <v>1</v>
      </c>
      <c r="E220" s="50">
        <v>1</v>
      </c>
      <c r="F220" s="50">
        <v>0.4</v>
      </c>
      <c r="G220" s="50">
        <f t="shared" si="3"/>
        <v>0.4</v>
      </c>
      <c r="H220" s="48">
        <v>0.25</v>
      </c>
    </row>
    <row r="221" spans="1:8" ht="16.899999999999999" customHeight="1" x14ac:dyDescent="0.25">
      <c r="A221" s="164"/>
      <c r="B221" s="164"/>
      <c r="C221" s="52" t="s">
        <v>28</v>
      </c>
      <c r="D221" s="51">
        <v>34665.780415907226</v>
      </c>
      <c r="E221" s="50">
        <v>21779.755777821385</v>
      </c>
      <c r="F221" s="50">
        <v>7567.0391563688499</v>
      </c>
      <c r="G221" s="50">
        <f t="shared" si="3"/>
        <v>0.21828555611852121</v>
      </c>
      <c r="H221" s="48">
        <v>0.25</v>
      </c>
    </row>
    <row r="222" spans="1:8" ht="16.899999999999999" customHeight="1" x14ac:dyDescent="0.25">
      <c r="A222" s="164"/>
      <c r="B222" s="164" t="s">
        <v>28</v>
      </c>
      <c r="C222" s="52" t="s">
        <v>31</v>
      </c>
      <c r="D222" s="51">
        <v>63743.141134632409</v>
      </c>
      <c r="E222" s="50">
        <v>43271.751130993958</v>
      </c>
      <c r="F222" s="50">
        <v>24129.107428912164</v>
      </c>
      <c r="G222" s="50">
        <f t="shared" si="3"/>
        <v>0.37853652956870887</v>
      </c>
      <c r="H222" s="48">
        <v>5898.4504452788915</v>
      </c>
    </row>
    <row r="223" spans="1:8" ht="16.899999999999999" customHeight="1" x14ac:dyDescent="0.25">
      <c r="A223" s="164"/>
      <c r="B223" s="164"/>
      <c r="C223" s="52" t="s">
        <v>29</v>
      </c>
      <c r="D223" s="51">
        <v>211.82048773260635</v>
      </c>
      <c r="E223" s="50">
        <v>10.206851368970012</v>
      </c>
      <c r="F223" s="50">
        <v>3.7747718383311604</v>
      </c>
      <c r="G223" s="50">
        <f t="shared" si="3"/>
        <v>1.7820617253493817E-2</v>
      </c>
      <c r="H223" s="48">
        <v>1.5016949152542374</v>
      </c>
    </row>
    <row r="224" spans="1:8" ht="16.899999999999999" customHeight="1" x14ac:dyDescent="0.25">
      <c r="A224" s="164"/>
      <c r="B224" s="164"/>
      <c r="C224" s="52" t="s">
        <v>28</v>
      </c>
      <c r="D224" s="51">
        <v>63954.961622365023</v>
      </c>
      <c r="E224" s="50">
        <v>43281.957982362925</v>
      </c>
      <c r="F224" s="50">
        <v>24132.882200750497</v>
      </c>
      <c r="G224" s="50">
        <f t="shared" si="3"/>
        <v>0.37734182913357012</v>
      </c>
      <c r="H224" s="48">
        <v>5899.9521401941465</v>
      </c>
    </row>
    <row r="225" spans="1:8" ht="16.899999999999999" customHeight="1" x14ac:dyDescent="0.25">
      <c r="A225" s="164" t="s">
        <v>69</v>
      </c>
      <c r="B225" s="164" t="s">
        <v>33</v>
      </c>
      <c r="C225" s="52" t="s">
        <v>31</v>
      </c>
      <c r="D225" s="51">
        <v>51228.606544202652</v>
      </c>
      <c r="E225" s="50">
        <v>39282.794100710409</v>
      </c>
      <c r="F225" s="50">
        <v>14450.735071397145</v>
      </c>
      <c r="G225" s="50">
        <f t="shared" si="3"/>
        <v>0.28208331333252867</v>
      </c>
      <c r="H225" s="53"/>
    </row>
    <row r="226" spans="1:8" ht="16.899999999999999" customHeight="1" x14ac:dyDescent="0.25">
      <c r="A226" s="164"/>
      <c r="B226" s="164"/>
      <c r="C226" s="52" t="s">
        <v>29</v>
      </c>
      <c r="D226" s="51">
        <v>1062.1944603857805</v>
      </c>
      <c r="E226" s="50">
        <v>943.32828351665853</v>
      </c>
      <c r="F226" s="50">
        <v>647.14127984696302</v>
      </c>
      <c r="G226" s="50">
        <f t="shared" si="3"/>
        <v>0.60924934555949994</v>
      </c>
      <c r="H226" s="48">
        <v>471.04347457356926</v>
      </c>
    </row>
    <row r="227" spans="1:8" ht="16.899999999999999" customHeight="1" x14ac:dyDescent="0.25">
      <c r="A227" s="164"/>
      <c r="B227" s="164"/>
      <c r="C227" s="52" t="s">
        <v>28</v>
      </c>
      <c r="D227" s="51">
        <v>52290.801004588437</v>
      </c>
      <c r="E227" s="50">
        <v>40226.122384227063</v>
      </c>
      <c r="F227" s="50">
        <v>15097.876351244107</v>
      </c>
      <c r="G227" s="50">
        <f t="shared" si="3"/>
        <v>0.28872910839364063</v>
      </c>
      <c r="H227" s="48">
        <v>471.04347457356926</v>
      </c>
    </row>
    <row r="228" spans="1:8" ht="16.899999999999999" customHeight="1" x14ac:dyDescent="0.25">
      <c r="A228" s="164"/>
      <c r="B228" s="164" t="s">
        <v>37</v>
      </c>
      <c r="C228" s="52" t="s">
        <v>31</v>
      </c>
      <c r="D228" s="51">
        <v>10252.02399412981</v>
      </c>
      <c r="E228" s="50">
        <v>9459.7744263092936</v>
      </c>
      <c r="F228" s="50">
        <v>3733.1397403011479</v>
      </c>
      <c r="G228" s="50">
        <f t="shared" si="3"/>
        <v>0.36413685165375154</v>
      </c>
      <c r="H228" s="53"/>
    </row>
    <row r="229" spans="1:8" ht="16.899999999999999" customHeight="1" x14ac:dyDescent="0.25">
      <c r="A229" s="164"/>
      <c r="B229" s="164"/>
      <c r="C229" s="52" t="s">
        <v>29</v>
      </c>
      <c r="D229" s="51">
        <v>246.08157894736837</v>
      </c>
      <c r="E229" s="50">
        <v>235.41578947368419</v>
      </c>
      <c r="F229" s="50">
        <v>280.31576842105261</v>
      </c>
      <c r="G229" s="50">
        <f t="shared" si="3"/>
        <v>1.1391172375442462</v>
      </c>
      <c r="H229" s="48">
        <v>74.353999999999999</v>
      </c>
    </row>
    <row r="230" spans="1:8" ht="16.899999999999999" customHeight="1" x14ac:dyDescent="0.25">
      <c r="A230" s="164"/>
      <c r="B230" s="164"/>
      <c r="C230" s="52" t="s">
        <v>28</v>
      </c>
      <c r="D230" s="51">
        <v>10498.105573077175</v>
      </c>
      <c r="E230" s="50">
        <v>9695.1902157829791</v>
      </c>
      <c r="F230" s="50">
        <v>4013.4555087222006</v>
      </c>
      <c r="G230" s="50">
        <f t="shared" si="3"/>
        <v>0.38230283366694967</v>
      </c>
      <c r="H230" s="48">
        <v>74.353999999999999</v>
      </c>
    </row>
    <row r="231" spans="1:8" ht="16.899999999999999" customHeight="1" x14ac:dyDescent="0.25">
      <c r="A231" s="164"/>
      <c r="B231" s="164" t="s">
        <v>32</v>
      </c>
      <c r="C231" s="52" t="s">
        <v>31</v>
      </c>
      <c r="D231" s="51">
        <v>143843.58849697141</v>
      </c>
      <c r="E231" s="50">
        <v>130694.53514431191</v>
      </c>
      <c r="F231" s="50">
        <v>64214.520467521972</v>
      </c>
      <c r="G231" s="50">
        <f t="shared" si="3"/>
        <v>0.44641906628235983</v>
      </c>
      <c r="H231" s="53"/>
    </row>
    <row r="232" spans="1:8" ht="16.899999999999999" customHeight="1" x14ac:dyDescent="0.25">
      <c r="A232" s="164"/>
      <c r="B232" s="164"/>
      <c r="C232" s="52" t="s">
        <v>29</v>
      </c>
      <c r="D232" s="51">
        <v>625.08875</v>
      </c>
      <c r="E232" s="50">
        <v>566.36361111111125</v>
      </c>
      <c r="F232" s="50">
        <v>524.95456666666666</v>
      </c>
      <c r="G232" s="50">
        <f t="shared" si="3"/>
        <v>0.83980805392300961</v>
      </c>
      <c r="H232" s="48">
        <v>265.95993888888893</v>
      </c>
    </row>
    <row r="233" spans="1:8" ht="16.899999999999999" customHeight="1" x14ac:dyDescent="0.25">
      <c r="A233" s="164"/>
      <c r="B233" s="164"/>
      <c r="C233" s="52" t="s">
        <v>28</v>
      </c>
      <c r="D233" s="51">
        <v>144468.67724697141</v>
      </c>
      <c r="E233" s="50">
        <v>131260.898755423</v>
      </c>
      <c r="F233" s="50">
        <v>64739.475034188625</v>
      </c>
      <c r="G233" s="50">
        <f t="shared" si="3"/>
        <v>0.44812118632134706</v>
      </c>
      <c r="H233" s="48">
        <v>265.95993888888893</v>
      </c>
    </row>
    <row r="234" spans="1:8" ht="16.899999999999999" customHeight="1" x14ac:dyDescent="0.25">
      <c r="A234" s="164"/>
      <c r="B234" s="164" t="s">
        <v>42</v>
      </c>
      <c r="C234" s="52" t="s">
        <v>31</v>
      </c>
      <c r="D234" s="51">
        <v>134.29950876119125</v>
      </c>
      <c r="E234" s="50">
        <v>122.2864182104677</v>
      </c>
      <c r="F234" s="50">
        <v>32.282719001136599</v>
      </c>
      <c r="G234" s="50">
        <f t="shared" si="3"/>
        <v>0.24037853376322543</v>
      </c>
      <c r="H234" s="53"/>
    </row>
    <row r="235" spans="1:8" ht="16.899999999999999" customHeight="1" x14ac:dyDescent="0.25">
      <c r="A235" s="164"/>
      <c r="B235" s="164"/>
      <c r="C235" s="52" t="s">
        <v>29</v>
      </c>
      <c r="D235" s="51">
        <v>1.6272378516624042</v>
      </c>
      <c r="E235" s="50">
        <v>1.6272378516624042</v>
      </c>
      <c r="F235" s="50">
        <v>1.602685421994885</v>
      </c>
      <c r="G235" s="50">
        <f t="shared" si="3"/>
        <v>0.98491159135559914</v>
      </c>
      <c r="H235" s="53"/>
    </row>
    <row r="236" spans="1:8" ht="16.899999999999999" customHeight="1" x14ac:dyDescent="0.25">
      <c r="A236" s="164"/>
      <c r="B236" s="164"/>
      <c r="C236" s="52" t="s">
        <v>28</v>
      </c>
      <c r="D236" s="51">
        <v>135.92674661285363</v>
      </c>
      <c r="E236" s="50">
        <v>123.91365606213012</v>
      </c>
      <c r="F236" s="50">
        <v>33.885404423131483</v>
      </c>
      <c r="G236" s="50">
        <f t="shared" si="3"/>
        <v>0.2492916608947012</v>
      </c>
      <c r="H236" s="53"/>
    </row>
    <row r="237" spans="1:8" ht="16.899999999999999" customHeight="1" x14ac:dyDescent="0.25">
      <c r="A237" s="164"/>
      <c r="B237" s="164" t="s">
        <v>36</v>
      </c>
      <c r="C237" s="52" t="s">
        <v>31</v>
      </c>
      <c r="D237" s="51">
        <v>5398.6599028439214</v>
      </c>
      <c r="E237" s="50">
        <v>4439.0272037284585</v>
      </c>
      <c r="F237" s="50">
        <v>2010.8506527434943</v>
      </c>
      <c r="G237" s="50">
        <f t="shared" si="3"/>
        <v>0.37247218549259098</v>
      </c>
      <c r="H237" s="53"/>
    </row>
    <row r="238" spans="1:8" ht="16.899999999999999" customHeight="1" x14ac:dyDescent="0.25">
      <c r="A238" s="164"/>
      <c r="B238" s="164"/>
      <c r="C238" s="52" t="s">
        <v>29</v>
      </c>
      <c r="D238" s="51">
        <v>35.5</v>
      </c>
      <c r="E238" s="50">
        <v>35.25</v>
      </c>
      <c r="F238" s="50">
        <v>60.75</v>
      </c>
      <c r="G238" s="50">
        <f t="shared" si="3"/>
        <v>1.7112676056338028</v>
      </c>
      <c r="H238" s="53"/>
    </row>
    <row r="239" spans="1:8" ht="16.899999999999999" customHeight="1" x14ac:dyDescent="0.25">
      <c r="A239" s="164"/>
      <c r="B239" s="164"/>
      <c r="C239" s="52" t="s">
        <v>28</v>
      </c>
      <c r="D239" s="51">
        <v>5434.1599028439205</v>
      </c>
      <c r="E239" s="50">
        <v>4474.2772037284585</v>
      </c>
      <c r="F239" s="50">
        <v>2071.6006527434943</v>
      </c>
      <c r="G239" s="50">
        <f t="shared" si="3"/>
        <v>0.38121819927664258</v>
      </c>
      <c r="H239" s="53"/>
    </row>
    <row r="240" spans="1:8" ht="16.899999999999999" customHeight="1" x14ac:dyDescent="0.25">
      <c r="A240" s="164"/>
      <c r="B240" s="164" t="s">
        <v>38</v>
      </c>
      <c r="C240" s="52" t="s">
        <v>31</v>
      </c>
      <c r="D240" s="51">
        <v>1511.3044169047575</v>
      </c>
      <c r="E240" s="50">
        <v>1400.9966704790529</v>
      </c>
      <c r="F240" s="50">
        <v>631.41807638102466</v>
      </c>
      <c r="G240" s="50">
        <f t="shared" si="3"/>
        <v>0.41779675181139675</v>
      </c>
      <c r="H240" s="53"/>
    </row>
    <row r="241" spans="1:8" ht="16.899999999999999" customHeight="1" x14ac:dyDescent="0.25">
      <c r="A241" s="164"/>
      <c r="B241" s="164"/>
      <c r="C241" s="52" t="s">
        <v>29</v>
      </c>
      <c r="D241" s="51">
        <v>61.75</v>
      </c>
      <c r="E241" s="50">
        <v>48.75</v>
      </c>
      <c r="F241" s="50">
        <v>74.500039999999998</v>
      </c>
      <c r="G241" s="50">
        <f t="shared" si="3"/>
        <v>1.2064783805668016</v>
      </c>
      <c r="H241" s="53"/>
    </row>
    <row r="242" spans="1:8" ht="16.899999999999999" customHeight="1" x14ac:dyDescent="0.25">
      <c r="A242" s="164"/>
      <c r="B242" s="164"/>
      <c r="C242" s="52" t="s">
        <v>28</v>
      </c>
      <c r="D242" s="51">
        <v>1573.0544169047575</v>
      </c>
      <c r="E242" s="50">
        <v>1449.7466704790529</v>
      </c>
      <c r="F242" s="50">
        <v>705.91811638102467</v>
      </c>
      <c r="G242" s="50">
        <f t="shared" si="3"/>
        <v>0.44875632323644232</v>
      </c>
      <c r="H242" s="53"/>
    </row>
    <row r="243" spans="1:8" ht="16.899999999999999" customHeight="1" x14ac:dyDescent="0.25">
      <c r="A243" s="164"/>
      <c r="B243" s="164" t="s">
        <v>41</v>
      </c>
      <c r="C243" s="52" t="s">
        <v>31</v>
      </c>
      <c r="D243" s="51">
        <v>2993.8642849767307</v>
      </c>
      <c r="E243" s="50">
        <v>2689.1081477043376</v>
      </c>
      <c r="F243" s="50">
        <v>1551.3847529856948</v>
      </c>
      <c r="G243" s="50">
        <f t="shared" si="3"/>
        <v>0.51818806910205439</v>
      </c>
      <c r="H243" s="53"/>
    </row>
    <row r="244" spans="1:8" ht="16.899999999999999" customHeight="1" x14ac:dyDescent="0.25">
      <c r="A244" s="164"/>
      <c r="B244" s="164"/>
      <c r="C244" s="52" t="s">
        <v>29</v>
      </c>
      <c r="D244" s="51">
        <v>29.615384615384617</v>
      </c>
      <c r="E244" s="50">
        <v>25.980769230769234</v>
      </c>
      <c r="F244" s="50">
        <v>18.053846153846155</v>
      </c>
      <c r="G244" s="50">
        <f t="shared" si="3"/>
        <v>0.6096103896103896</v>
      </c>
      <c r="H244" s="48">
        <v>5.75</v>
      </c>
    </row>
    <row r="245" spans="1:8" ht="16.899999999999999" customHeight="1" x14ac:dyDescent="0.25">
      <c r="A245" s="164"/>
      <c r="B245" s="164"/>
      <c r="C245" s="52" t="s">
        <v>28</v>
      </c>
      <c r="D245" s="51">
        <v>3023.4796695921154</v>
      </c>
      <c r="E245" s="50">
        <v>2715.0889169351071</v>
      </c>
      <c r="F245" s="50">
        <v>1569.4385991395409</v>
      </c>
      <c r="G245" s="50">
        <f t="shared" si="3"/>
        <v>0.51908356286426327</v>
      </c>
      <c r="H245" s="48">
        <v>5.75</v>
      </c>
    </row>
    <row r="246" spans="1:8" ht="16.899999999999999" customHeight="1" x14ac:dyDescent="0.25">
      <c r="A246" s="164"/>
      <c r="B246" s="164" t="s">
        <v>40</v>
      </c>
      <c r="C246" s="52" t="s">
        <v>31</v>
      </c>
      <c r="D246" s="51">
        <v>1023.7705373165129</v>
      </c>
      <c r="E246" s="50">
        <v>812.76420480560955</v>
      </c>
      <c r="F246" s="50">
        <v>367.99355339144722</v>
      </c>
      <c r="G246" s="50">
        <f t="shared" si="3"/>
        <v>0.35944925154422264</v>
      </c>
      <c r="H246" s="53"/>
    </row>
    <row r="247" spans="1:8" ht="16.899999999999999" customHeight="1" x14ac:dyDescent="0.25">
      <c r="A247" s="164"/>
      <c r="B247" s="164"/>
      <c r="C247" s="52" t="s">
        <v>29</v>
      </c>
      <c r="D247" s="51">
        <v>141.60714285714286</v>
      </c>
      <c r="E247" s="50">
        <v>129.39285714285714</v>
      </c>
      <c r="F247" s="50">
        <v>90.305392857142863</v>
      </c>
      <c r="G247" s="50">
        <f t="shared" si="3"/>
        <v>0.63771778058007567</v>
      </c>
      <c r="H247" s="48">
        <v>11.7</v>
      </c>
    </row>
    <row r="248" spans="1:8" ht="16.899999999999999" customHeight="1" x14ac:dyDescent="0.25">
      <c r="A248" s="164"/>
      <c r="B248" s="164"/>
      <c r="C248" s="52" t="s">
        <v>28</v>
      </c>
      <c r="D248" s="51">
        <v>1165.3776801736558</v>
      </c>
      <c r="E248" s="50">
        <v>942.15706194846666</v>
      </c>
      <c r="F248" s="50">
        <v>458.29894624859003</v>
      </c>
      <c r="G248" s="50">
        <f t="shared" si="3"/>
        <v>0.39326216216900411</v>
      </c>
      <c r="H248" s="48">
        <v>11.7</v>
      </c>
    </row>
    <row r="249" spans="1:8" ht="16.899999999999999" customHeight="1" x14ac:dyDescent="0.25">
      <c r="A249" s="164"/>
      <c r="B249" s="164" t="s">
        <v>35</v>
      </c>
      <c r="C249" s="52" t="s">
        <v>31</v>
      </c>
      <c r="D249" s="51">
        <v>140222.27438796923</v>
      </c>
      <c r="E249" s="50">
        <v>86377.42276395025</v>
      </c>
      <c r="F249" s="50">
        <v>25422.510635302729</v>
      </c>
      <c r="G249" s="50">
        <f t="shared" si="3"/>
        <v>0.18130151394466276</v>
      </c>
      <c r="H249" s="53"/>
    </row>
    <row r="250" spans="1:8" ht="16.899999999999999" customHeight="1" x14ac:dyDescent="0.25">
      <c r="A250" s="164"/>
      <c r="B250" s="164"/>
      <c r="C250" s="52" t="s">
        <v>29</v>
      </c>
      <c r="D250" s="51">
        <v>1171.3526075923096</v>
      </c>
      <c r="E250" s="50">
        <v>766.57524727208477</v>
      </c>
      <c r="F250" s="50">
        <v>694.20526913319145</v>
      </c>
      <c r="G250" s="50">
        <f t="shared" si="3"/>
        <v>0.59265268599189413</v>
      </c>
      <c r="H250" s="48">
        <v>262.99660184066965</v>
      </c>
    </row>
    <row r="251" spans="1:8" ht="16.899999999999999" customHeight="1" x14ac:dyDescent="0.25">
      <c r="A251" s="164"/>
      <c r="B251" s="164"/>
      <c r="C251" s="52" t="s">
        <v>28</v>
      </c>
      <c r="D251" s="51">
        <v>141393.62699556156</v>
      </c>
      <c r="E251" s="50">
        <v>87143.998011222327</v>
      </c>
      <c r="F251" s="50">
        <v>26116.715904435929</v>
      </c>
      <c r="G251" s="50">
        <f t="shared" si="3"/>
        <v>0.18470928612118953</v>
      </c>
      <c r="H251" s="48">
        <v>262.99660184066965</v>
      </c>
    </row>
    <row r="252" spans="1:8" ht="16.899999999999999" customHeight="1" x14ac:dyDescent="0.25">
      <c r="A252" s="164"/>
      <c r="B252" s="164" t="s">
        <v>39</v>
      </c>
      <c r="C252" s="52" t="s">
        <v>31</v>
      </c>
      <c r="D252" s="51">
        <v>453.78526360444545</v>
      </c>
      <c r="E252" s="50">
        <v>446.35156603099006</v>
      </c>
      <c r="F252" s="50">
        <v>147.45890839012949</v>
      </c>
      <c r="G252" s="50">
        <f t="shared" si="3"/>
        <v>0.32495305647180767</v>
      </c>
      <c r="H252" s="53"/>
    </row>
    <row r="253" spans="1:8" ht="16.899999999999999" customHeight="1" x14ac:dyDescent="0.25">
      <c r="A253" s="164"/>
      <c r="B253" s="164"/>
      <c r="C253" s="52" t="s">
        <v>29</v>
      </c>
      <c r="D253" s="51">
        <v>84.5</v>
      </c>
      <c r="E253" s="50">
        <v>84.5</v>
      </c>
      <c r="F253" s="50">
        <v>57.05</v>
      </c>
      <c r="G253" s="50">
        <f t="shared" si="3"/>
        <v>0.67514792899408282</v>
      </c>
      <c r="H253" s="48">
        <v>25.7</v>
      </c>
    </row>
    <row r="254" spans="1:8" ht="16.899999999999999" customHeight="1" x14ac:dyDescent="0.25">
      <c r="A254" s="164"/>
      <c r="B254" s="164"/>
      <c r="C254" s="52" t="s">
        <v>28</v>
      </c>
      <c r="D254" s="51">
        <v>538.28526360444539</v>
      </c>
      <c r="E254" s="50">
        <v>530.85156603099006</v>
      </c>
      <c r="F254" s="50">
        <v>204.50890839012951</v>
      </c>
      <c r="G254" s="50">
        <f t="shared" si="3"/>
        <v>0.37992663410605876</v>
      </c>
      <c r="H254" s="48">
        <v>25.7</v>
      </c>
    </row>
    <row r="255" spans="1:8" ht="16.899999999999999" customHeight="1" x14ac:dyDescent="0.25">
      <c r="A255" s="164"/>
      <c r="B255" s="164" t="s">
        <v>28</v>
      </c>
      <c r="C255" s="52" t="s">
        <v>31</v>
      </c>
      <c r="D255" s="51">
        <v>357062.17733768059</v>
      </c>
      <c r="E255" s="50">
        <v>275725.06064624072</v>
      </c>
      <c r="F255" s="50">
        <v>112562.29457741596</v>
      </c>
      <c r="G255" s="50">
        <f t="shared" si="3"/>
        <v>0.31524563989583143</v>
      </c>
      <c r="H255" s="53"/>
    </row>
    <row r="256" spans="1:8" ht="16.899999999999999" customHeight="1" x14ac:dyDescent="0.25">
      <c r="A256" s="164"/>
      <c r="B256" s="164"/>
      <c r="C256" s="52" t="s">
        <v>29</v>
      </c>
      <c r="D256" s="51">
        <v>3459.3171622496479</v>
      </c>
      <c r="E256" s="50">
        <v>2837.1837955988281</v>
      </c>
      <c r="F256" s="50">
        <v>2448.8788485008581</v>
      </c>
      <c r="G256" s="50">
        <f t="shared" si="3"/>
        <v>0.7079081603805053</v>
      </c>
      <c r="H256" s="48">
        <v>1117.5040153031275</v>
      </c>
    </row>
    <row r="257" spans="1:8" ht="16.899999999999999" customHeight="1" x14ac:dyDescent="0.25">
      <c r="A257" s="164"/>
      <c r="B257" s="164"/>
      <c r="C257" s="52" t="s">
        <v>28</v>
      </c>
      <c r="D257" s="51">
        <v>360521.49449993001</v>
      </c>
      <c r="E257" s="50">
        <v>278562.24444183934</v>
      </c>
      <c r="F257" s="50">
        <v>115011.17342591683</v>
      </c>
      <c r="G257" s="50">
        <f t="shared" si="3"/>
        <v>0.31901336031419109</v>
      </c>
      <c r="H257" s="48">
        <v>1117.5040153031275</v>
      </c>
    </row>
    <row r="258" spans="1:8" ht="16.899999999999999" customHeight="1" x14ac:dyDescent="0.25">
      <c r="A258" s="164" t="s">
        <v>14</v>
      </c>
      <c r="B258" s="164" t="s">
        <v>33</v>
      </c>
      <c r="C258" s="52" t="s">
        <v>31</v>
      </c>
      <c r="D258" s="51">
        <v>316.0575964820049</v>
      </c>
      <c r="E258" s="50">
        <v>290.29322063271496</v>
      </c>
      <c r="F258" s="50">
        <v>37.340419985977434</v>
      </c>
      <c r="G258" s="50">
        <f t="shared" si="3"/>
        <v>0.11814435217380846</v>
      </c>
      <c r="H258" s="48">
        <v>37.340419985977434</v>
      </c>
    </row>
    <row r="259" spans="1:8" ht="16.899999999999999" customHeight="1" x14ac:dyDescent="0.25">
      <c r="A259" s="164"/>
      <c r="B259" s="164"/>
      <c r="C259" s="52" t="s">
        <v>29</v>
      </c>
      <c r="D259" s="51">
        <v>65.378360433604342</v>
      </c>
      <c r="E259" s="50">
        <v>58.675860433604335</v>
      </c>
      <c r="F259" s="50">
        <v>90.284654471544712</v>
      </c>
      <c r="G259" s="50">
        <f t="shared" ref="G259:G322" si="4">IFERROR((F259/D259),"")</f>
        <v>1.3809562349492415</v>
      </c>
      <c r="H259" s="48">
        <v>61.935298102981029</v>
      </c>
    </row>
    <row r="260" spans="1:8" ht="16.899999999999999" customHeight="1" x14ac:dyDescent="0.25">
      <c r="A260" s="164"/>
      <c r="B260" s="164"/>
      <c r="C260" s="52" t="s">
        <v>28</v>
      </c>
      <c r="D260" s="51">
        <v>381.43595691560927</v>
      </c>
      <c r="E260" s="50">
        <v>348.96908106631929</v>
      </c>
      <c r="F260" s="50">
        <v>127.62507445752215</v>
      </c>
      <c r="G260" s="50">
        <f t="shared" si="4"/>
        <v>0.33459109489711408</v>
      </c>
      <c r="H260" s="48">
        <v>99.27571808895847</v>
      </c>
    </row>
    <row r="261" spans="1:8" ht="16.899999999999999" customHeight="1" x14ac:dyDescent="0.25">
      <c r="A261" s="164"/>
      <c r="B261" s="164" t="s">
        <v>37</v>
      </c>
      <c r="C261" s="52" t="s">
        <v>31</v>
      </c>
      <c r="D261" s="51">
        <v>2418.5685340525533</v>
      </c>
      <c r="E261" s="50">
        <v>1739.1809451550548</v>
      </c>
      <c r="F261" s="50">
        <v>808.92204262723521</v>
      </c>
      <c r="G261" s="50">
        <f t="shared" si="4"/>
        <v>0.33446314679030636</v>
      </c>
      <c r="H261" s="48">
        <v>808.92204262723521</v>
      </c>
    </row>
    <row r="262" spans="1:8" ht="16.899999999999999" customHeight="1" x14ac:dyDescent="0.25">
      <c r="A262" s="164"/>
      <c r="B262" s="164"/>
      <c r="C262" s="52" t="s">
        <v>29</v>
      </c>
      <c r="D262" s="51">
        <v>3.5</v>
      </c>
      <c r="E262" s="50">
        <v>3.5</v>
      </c>
      <c r="F262" s="50">
        <v>2.8360500000000002</v>
      </c>
      <c r="G262" s="50">
        <f t="shared" si="4"/>
        <v>0.81030000000000002</v>
      </c>
      <c r="H262" s="53"/>
    </row>
    <row r="263" spans="1:8" ht="16.899999999999999" customHeight="1" x14ac:dyDescent="0.25">
      <c r="A263" s="164"/>
      <c r="B263" s="164"/>
      <c r="C263" s="52" t="s">
        <v>28</v>
      </c>
      <c r="D263" s="51">
        <v>2422.0685340525533</v>
      </c>
      <c r="E263" s="50">
        <v>1742.6809451550546</v>
      </c>
      <c r="F263" s="50">
        <v>811.75809262723533</v>
      </c>
      <c r="G263" s="50">
        <f t="shared" si="4"/>
        <v>0.33515075284390033</v>
      </c>
      <c r="H263" s="48">
        <v>808.92204262723521</v>
      </c>
    </row>
    <row r="264" spans="1:8" ht="16.899999999999999" customHeight="1" x14ac:dyDescent="0.25">
      <c r="A264" s="164"/>
      <c r="B264" s="164" t="s">
        <v>32</v>
      </c>
      <c r="C264" s="52" t="s">
        <v>31</v>
      </c>
      <c r="D264" s="51">
        <v>15917.694980234313</v>
      </c>
      <c r="E264" s="50">
        <v>13984.330654865404</v>
      </c>
      <c r="F264" s="50">
        <v>5162.6004946020066</v>
      </c>
      <c r="G264" s="50">
        <f t="shared" si="4"/>
        <v>0.32433090978389961</v>
      </c>
      <c r="H264" s="48">
        <v>5162.6004946020066</v>
      </c>
    </row>
    <row r="265" spans="1:8" ht="16.899999999999999" customHeight="1" x14ac:dyDescent="0.25">
      <c r="A265" s="164"/>
      <c r="B265" s="164"/>
      <c r="C265" s="52" t="s">
        <v>28</v>
      </c>
      <c r="D265" s="51">
        <v>15917.694980234313</v>
      </c>
      <c r="E265" s="50">
        <v>13984.330654865404</v>
      </c>
      <c r="F265" s="50">
        <v>5162.6004946020066</v>
      </c>
      <c r="G265" s="50">
        <f t="shared" si="4"/>
        <v>0.32433090978389961</v>
      </c>
      <c r="H265" s="48">
        <v>5162.6004946020066</v>
      </c>
    </row>
    <row r="266" spans="1:8" ht="16.899999999999999" customHeight="1" x14ac:dyDescent="0.25">
      <c r="A266" s="164"/>
      <c r="B266" s="164" t="s">
        <v>42</v>
      </c>
      <c r="C266" s="52" t="s">
        <v>31</v>
      </c>
      <c r="D266" s="51">
        <v>11.124234753141229</v>
      </c>
      <c r="E266" s="50">
        <v>11.124234753141229</v>
      </c>
      <c r="F266" s="50">
        <v>8.891789561999726</v>
      </c>
      <c r="G266" s="50">
        <f t="shared" si="4"/>
        <v>0.79931696510529759</v>
      </c>
      <c r="H266" s="48">
        <v>8.891789561999726</v>
      </c>
    </row>
    <row r="267" spans="1:8" ht="16.899999999999999" customHeight="1" x14ac:dyDescent="0.25">
      <c r="A267" s="164"/>
      <c r="B267" s="164"/>
      <c r="C267" s="52" t="s">
        <v>28</v>
      </c>
      <c r="D267" s="51">
        <v>11.124234753141229</v>
      </c>
      <c r="E267" s="50">
        <v>11.124234753141229</v>
      </c>
      <c r="F267" s="50">
        <v>8.891789561999726</v>
      </c>
      <c r="G267" s="50">
        <f t="shared" si="4"/>
        <v>0.79931696510529759</v>
      </c>
      <c r="H267" s="48">
        <v>8.891789561999726</v>
      </c>
    </row>
    <row r="268" spans="1:8" ht="16.899999999999999" customHeight="1" x14ac:dyDescent="0.25">
      <c r="A268" s="164"/>
      <c r="B268" s="164" t="s">
        <v>36</v>
      </c>
      <c r="C268" s="52" t="s">
        <v>31</v>
      </c>
      <c r="D268" s="51">
        <v>35.521138720212107</v>
      </c>
      <c r="E268" s="50">
        <v>0</v>
      </c>
      <c r="F268" s="50">
        <v>0</v>
      </c>
      <c r="G268" s="50">
        <f t="shared" si="4"/>
        <v>0</v>
      </c>
      <c r="H268" s="48">
        <v>0</v>
      </c>
    </row>
    <row r="269" spans="1:8" ht="16.899999999999999" customHeight="1" x14ac:dyDescent="0.25">
      <c r="A269" s="164"/>
      <c r="B269" s="164"/>
      <c r="C269" s="52" t="s">
        <v>29</v>
      </c>
      <c r="D269" s="51">
        <v>16</v>
      </c>
      <c r="E269" s="50">
        <v>16</v>
      </c>
      <c r="F269" s="50">
        <v>26.666666666666664</v>
      </c>
      <c r="G269" s="50">
        <f t="shared" si="4"/>
        <v>1.6666666666666665</v>
      </c>
      <c r="H269" s="53"/>
    </row>
    <row r="270" spans="1:8" ht="16.899999999999999" customHeight="1" x14ac:dyDescent="0.25">
      <c r="A270" s="164"/>
      <c r="B270" s="164"/>
      <c r="C270" s="52" t="s">
        <v>28</v>
      </c>
      <c r="D270" s="51">
        <v>51.521138720212107</v>
      </c>
      <c r="E270" s="50">
        <v>16</v>
      </c>
      <c r="F270" s="50">
        <v>26.666666666666664</v>
      </c>
      <c r="G270" s="50">
        <f t="shared" si="4"/>
        <v>0.51758690372666671</v>
      </c>
      <c r="H270" s="48">
        <v>0</v>
      </c>
    </row>
    <row r="271" spans="1:8" ht="16.899999999999999" customHeight="1" x14ac:dyDescent="0.25">
      <c r="A271" s="164"/>
      <c r="B271" s="164" t="s">
        <v>38</v>
      </c>
      <c r="C271" s="52" t="s">
        <v>31</v>
      </c>
      <c r="D271" s="51">
        <v>175.74647323108672</v>
      </c>
      <c r="E271" s="50">
        <v>175.74647323108672</v>
      </c>
      <c r="F271" s="50">
        <v>72.235034786642359</v>
      </c>
      <c r="G271" s="50">
        <f t="shared" si="4"/>
        <v>0.41101840314975463</v>
      </c>
      <c r="H271" s="48">
        <v>72.235034786642359</v>
      </c>
    </row>
    <row r="272" spans="1:8" ht="16.899999999999999" customHeight="1" x14ac:dyDescent="0.25">
      <c r="A272" s="164"/>
      <c r="B272" s="164"/>
      <c r="C272" s="52" t="s">
        <v>29</v>
      </c>
      <c r="D272" s="51">
        <v>5</v>
      </c>
      <c r="E272" s="50">
        <v>5</v>
      </c>
      <c r="F272" s="50">
        <v>2.5</v>
      </c>
      <c r="G272" s="50">
        <f t="shared" si="4"/>
        <v>0.5</v>
      </c>
      <c r="H272" s="53"/>
    </row>
    <row r="273" spans="1:8" ht="16.899999999999999" customHeight="1" x14ac:dyDescent="0.25">
      <c r="A273" s="164"/>
      <c r="B273" s="164"/>
      <c r="C273" s="52" t="s">
        <v>28</v>
      </c>
      <c r="D273" s="51">
        <v>180.74647323108672</v>
      </c>
      <c r="E273" s="50">
        <v>180.74647323108672</v>
      </c>
      <c r="F273" s="50">
        <v>74.735034786642359</v>
      </c>
      <c r="G273" s="50">
        <f t="shared" si="4"/>
        <v>0.41347990613953856</v>
      </c>
      <c r="H273" s="48">
        <v>72.235034786642359</v>
      </c>
    </row>
    <row r="274" spans="1:8" ht="16.899999999999999" customHeight="1" x14ac:dyDescent="0.25">
      <c r="A274" s="164"/>
      <c r="B274" s="164" t="s">
        <v>41</v>
      </c>
      <c r="C274" s="52" t="s">
        <v>29</v>
      </c>
      <c r="D274" s="51">
        <v>2</v>
      </c>
      <c r="E274" s="50">
        <v>2</v>
      </c>
      <c r="F274" s="50">
        <v>1</v>
      </c>
      <c r="G274" s="50">
        <f t="shared" si="4"/>
        <v>0.5</v>
      </c>
      <c r="H274" s="53"/>
    </row>
    <row r="275" spans="1:8" ht="16.899999999999999" customHeight="1" x14ac:dyDescent="0.25">
      <c r="A275" s="164"/>
      <c r="B275" s="164"/>
      <c r="C275" s="52" t="s">
        <v>28</v>
      </c>
      <c r="D275" s="51">
        <v>2</v>
      </c>
      <c r="E275" s="50">
        <v>2</v>
      </c>
      <c r="F275" s="50">
        <v>1</v>
      </c>
      <c r="G275" s="50">
        <f t="shared" si="4"/>
        <v>0.5</v>
      </c>
      <c r="H275" s="53"/>
    </row>
    <row r="276" spans="1:8" ht="16.899999999999999" customHeight="1" x14ac:dyDescent="0.25">
      <c r="A276" s="164"/>
      <c r="B276" s="164" t="s">
        <v>40</v>
      </c>
      <c r="C276" s="52" t="s">
        <v>29</v>
      </c>
      <c r="D276" s="51">
        <v>4</v>
      </c>
      <c r="E276" s="50">
        <v>4</v>
      </c>
      <c r="F276" s="50">
        <v>1</v>
      </c>
      <c r="G276" s="50">
        <f t="shared" si="4"/>
        <v>0.25</v>
      </c>
      <c r="H276" s="53"/>
    </row>
    <row r="277" spans="1:8" ht="16.899999999999999" customHeight="1" x14ac:dyDescent="0.25">
      <c r="A277" s="164"/>
      <c r="B277" s="164"/>
      <c r="C277" s="52" t="s">
        <v>28</v>
      </c>
      <c r="D277" s="51">
        <v>4</v>
      </c>
      <c r="E277" s="50">
        <v>4</v>
      </c>
      <c r="F277" s="50">
        <v>1</v>
      </c>
      <c r="G277" s="50">
        <f t="shared" si="4"/>
        <v>0.25</v>
      </c>
      <c r="H277" s="53"/>
    </row>
    <row r="278" spans="1:8" ht="16.899999999999999" customHeight="1" x14ac:dyDescent="0.25">
      <c r="A278" s="164"/>
      <c r="B278" s="164" t="s">
        <v>35</v>
      </c>
      <c r="C278" s="52" t="s">
        <v>31</v>
      </c>
      <c r="D278" s="51">
        <v>1774.4792236711912</v>
      </c>
      <c r="E278" s="50">
        <v>1582.0117804007289</v>
      </c>
      <c r="F278" s="50">
        <v>502.00814235368654</v>
      </c>
      <c r="G278" s="50">
        <f t="shared" si="4"/>
        <v>0.28290449144571556</v>
      </c>
      <c r="H278" s="48">
        <v>502.00814235368654</v>
      </c>
    </row>
    <row r="279" spans="1:8" ht="16.899999999999999" customHeight="1" x14ac:dyDescent="0.25">
      <c r="A279" s="164"/>
      <c r="B279" s="164"/>
      <c r="C279" s="52" t="s">
        <v>29</v>
      </c>
      <c r="D279" s="51">
        <v>132.59090909090909</v>
      </c>
      <c r="E279" s="50">
        <v>93.590909090909093</v>
      </c>
      <c r="F279" s="50">
        <v>26.75</v>
      </c>
      <c r="G279" s="50">
        <f t="shared" si="4"/>
        <v>0.2017483716146726</v>
      </c>
      <c r="H279" s="48">
        <v>13</v>
      </c>
    </row>
    <row r="280" spans="1:8" ht="16.899999999999999" customHeight="1" x14ac:dyDescent="0.25">
      <c r="A280" s="164"/>
      <c r="B280" s="164"/>
      <c r="C280" s="52" t="s">
        <v>28</v>
      </c>
      <c r="D280" s="51">
        <v>1907.0701327621005</v>
      </c>
      <c r="E280" s="50">
        <v>1675.6026894916376</v>
      </c>
      <c r="F280" s="50">
        <v>528.75814235368648</v>
      </c>
      <c r="G280" s="50">
        <f t="shared" si="4"/>
        <v>0.27726203314183356</v>
      </c>
      <c r="H280" s="48">
        <v>515.00814235368659</v>
      </c>
    </row>
    <row r="281" spans="1:8" ht="16.899999999999999" customHeight="1" x14ac:dyDescent="0.25">
      <c r="A281" s="164"/>
      <c r="B281" s="164" t="s">
        <v>39</v>
      </c>
      <c r="C281" s="52" t="s">
        <v>31</v>
      </c>
      <c r="D281" s="51">
        <v>102.75651531412701</v>
      </c>
      <c r="E281" s="50">
        <v>102.75651531412701</v>
      </c>
      <c r="F281" s="50">
        <v>70.483357911764145</v>
      </c>
      <c r="G281" s="50">
        <f t="shared" si="4"/>
        <v>0.68592592592592583</v>
      </c>
      <c r="H281" s="48">
        <v>70.483357911764145</v>
      </c>
    </row>
    <row r="282" spans="1:8" ht="16.899999999999999" customHeight="1" x14ac:dyDescent="0.25">
      <c r="A282" s="164"/>
      <c r="B282" s="164"/>
      <c r="C282" s="52" t="s">
        <v>28</v>
      </c>
      <c r="D282" s="51">
        <v>102.75651531412701</v>
      </c>
      <c r="E282" s="50">
        <v>102.75651531412701</v>
      </c>
      <c r="F282" s="50">
        <v>70.483357911764145</v>
      </c>
      <c r="G282" s="50">
        <f t="shared" si="4"/>
        <v>0.68592592592592583</v>
      </c>
      <c r="H282" s="48">
        <v>70.483357911764145</v>
      </c>
    </row>
    <row r="283" spans="1:8" ht="16.899999999999999" customHeight="1" x14ac:dyDescent="0.25">
      <c r="A283" s="164"/>
      <c r="B283" s="164" t="s">
        <v>28</v>
      </c>
      <c r="C283" s="52" t="s">
        <v>31</v>
      </c>
      <c r="D283" s="51">
        <v>20751.948696458632</v>
      </c>
      <c r="E283" s="50">
        <v>17885.44382435226</v>
      </c>
      <c r="F283" s="50">
        <v>6662.4812818293121</v>
      </c>
      <c r="G283" s="50">
        <f t="shared" si="4"/>
        <v>0.32105328416536999</v>
      </c>
      <c r="H283" s="48">
        <v>6662.4812818293121</v>
      </c>
    </row>
    <row r="284" spans="1:8" ht="16.899999999999999" customHeight="1" x14ac:dyDescent="0.25">
      <c r="A284" s="164"/>
      <c r="B284" s="164"/>
      <c r="C284" s="52" t="s">
        <v>29</v>
      </c>
      <c r="D284" s="51">
        <v>228.46926952451341</v>
      </c>
      <c r="E284" s="50">
        <v>182.76676952451342</v>
      </c>
      <c r="F284" s="50">
        <v>151.0373711382114</v>
      </c>
      <c r="G284" s="50">
        <f t="shared" si="4"/>
        <v>0.66108396745237541</v>
      </c>
      <c r="H284" s="48">
        <v>74.935298102981037</v>
      </c>
    </row>
    <row r="285" spans="1:8" ht="16.899999999999999" customHeight="1" x14ac:dyDescent="0.25">
      <c r="A285" s="164"/>
      <c r="B285" s="164"/>
      <c r="C285" s="52" t="s">
        <v>28</v>
      </c>
      <c r="D285" s="51">
        <v>20980.417965983146</v>
      </c>
      <c r="E285" s="50">
        <v>18068.210593876775</v>
      </c>
      <c r="F285" s="50">
        <v>6813.5186529675238</v>
      </c>
      <c r="G285" s="50">
        <f t="shared" si="4"/>
        <v>0.32475609704319069</v>
      </c>
      <c r="H285" s="48">
        <v>6737.4165799322936</v>
      </c>
    </row>
    <row r="286" spans="1:8" ht="16.899999999999999" customHeight="1" x14ac:dyDescent="0.25">
      <c r="A286" s="164" t="s">
        <v>15</v>
      </c>
      <c r="B286" s="164" t="s">
        <v>33</v>
      </c>
      <c r="C286" s="52" t="s">
        <v>31</v>
      </c>
      <c r="D286" s="51">
        <v>18498.609220180875</v>
      </c>
      <c r="E286" s="50">
        <v>17185.280086455332</v>
      </c>
      <c r="F286" s="50">
        <v>11999.829166164194</v>
      </c>
      <c r="G286" s="50">
        <f t="shared" si="4"/>
        <v>0.64868818100514813</v>
      </c>
      <c r="H286" s="48">
        <v>5212.5568909597014</v>
      </c>
    </row>
    <row r="287" spans="1:8" ht="16.899999999999999" customHeight="1" x14ac:dyDescent="0.25">
      <c r="A287" s="164"/>
      <c r="B287" s="164"/>
      <c r="C287" s="52" t="s">
        <v>29</v>
      </c>
      <c r="D287" s="51">
        <v>529.09794516180455</v>
      </c>
      <c r="E287" s="50">
        <v>519.74902578511069</v>
      </c>
      <c r="F287" s="50">
        <v>1053.8113073330146</v>
      </c>
      <c r="G287" s="50">
        <f t="shared" si="4"/>
        <v>1.9917130976774942</v>
      </c>
      <c r="H287" s="48">
        <v>882.18663660130699</v>
      </c>
    </row>
    <row r="288" spans="1:8" ht="16.899999999999999" customHeight="1" x14ac:dyDescent="0.25">
      <c r="A288" s="164"/>
      <c r="B288" s="164"/>
      <c r="C288" s="52" t="s">
        <v>28</v>
      </c>
      <c r="D288" s="51">
        <v>19027.707165342676</v>
      </c>
      <c r="E288" s="50">
        <v>17705.029112240445</v>
      </c>
      <c r="F288" s="50">
        <v>13053.640473497209</v>
      </c>
      <c r="G288" s="50">
        <f t="shared" si="4"/>
        <v>0.68603328609519953</v>
      </c>
      <c r="H288" s="48">
        <v>6094.7435275610096</v>
      </c>
    </row>
    <row r="289" spans="1:8" ht="16.899999999999999" customHeight="1" x14ac:dyDescent="0.25">
      <c r="A289" s="164"/>
      <c r="B289" s="164" t="s">
        <v>37</v>
      </c>
      <c r="C289" s="52" t="s">
        <v>31</v>
      </c>
      <c r="D289" s="51">
        <v>23541.285904179458</v>
      </c>
      <c r="E289" s="50">
        <v>22633.560867796205</v>
      </c>
      <c r="F289" s="50">
        <v>12474.591688131984</v>
      </c>
      <c r="G289" s="50">
        <f t="shared" si="4"/>
        <v>0.52990273084093842</v>
      </c>
      <c r="H289" s="48">
        <v>7030.9384041094154</v>
      </c>
    </row>
    <row r="290" spans="1:8" ht="16.899999999999999" customHeight="1" x14ac:dyDescent="0.25">
      <c r="A290" s="164"/>
      <c r="B290" s="164"/>
      <c r="C290" s="52" t="s">
        <v>29</v>
      </c>
      <c r="D290" s="51">
        <v>325.1491578947369</v>
      </c>
      <c r="E290" s="50">
        <v>317.79415789473683</v>
      </c>
      <c r="F290" s="50">
        <v>640.26529473684195</v>
      </c>
      <c r="G290" s="50">
        <f t="shared" si="4"/>
        <v>1.9691433275805073</v>
      </c>
      <c r="H290" s="48">
        <v>320.86081578947369</v>
      </c>
    </row>
    <row r="291" spans="1:8" ht="16.899999999999999" customHeight="1" x14ac:dyDescent="0.25">
      <c r="A291" s="164"/>
      <c r="B291" s="164"/>
      <c r="C291" s="52" t="s">
        <v>28</v>
      </c>
      <c r="D291" s="51">
        <v>23866.435062074201</v>
      </c>
      <c r="E291" s="50">
        <v>22951.35502569094</v>
      </c>
      <c r="F291" s="50">
        <v>13114.856982868827</v>
      </c>
      <c r="G291" s="50">
        <f t="shared" si="4"/>
        <v>0.5495105133531003</v>
      </c>
      <c r="H291" s="48">
        <v>7351.7992198988877</v>
      </c>
    </row>
    <row r="292" spans="1:8" ht="16.899999999999999" customHeight="1" x14ac:dyDescent="0.25">
      <c r="A292" s="164"/>
      <c r="B292" s="164" t="s">
        <v>32</v>
      </c>
      <c r="C292" s="52" t="s">
        <v>31</v>
      </c>
      <c r="D292" s="51">
        <v>40107.568089636436</v>
      </c>
      <c r="E292" s="50">
        <v>34693.196517197102</v>
      </c>
      <c r="F292" s="50">
        <v>22559.981191692452</v>
      </c>
      <c r="G292" s="50">
        <f t="shared" si="4"/>
        <v>0.56248688879049291</v>
      </c>
      <c r="H292" s="48">
        <v>7760.0221073595239</v>
      </c>
    </row>
    <row r="293" spans="1:8" ht="16.899999999999999" customHeight="1" x14ac:dyDescent="0.25">
      <c r="A293" s="164"/>
      <c r="B293" s="164"/>
      <c r="C293" s="52" t="s">
        <v>29</v>
      </c>
      <c r="D293" s="51">
        <v>151.8729166666667</v>
      </c>
      <c r="E293" s="50">
        <v>142.8809722222222</v>
      </c>
      <c r="F293" s="50">
        <v>219.60249999999994</v>
      </c>
      <c r="G293" s="50">
        <f t="shared" si="4"/>
        <v>1.4459622217040007</v>
      </c>
      <c r="H293" s="48">
        <v>134.04305555555555</v>
      </c>
    </row>
    <row r="294" spans="1:8" ht="16.899999999999999" customHeight="1" x14ac:dyDescent="0.25">
      <c r="A294" s="164"/>
      <c r="B294" s="164"/>
      <c r="C294" s="52" t="s">
        <v>28</v>
      </c>
      <c r="D294" s="51">
        <v>40259.441006303103</v>
      </c>
      <c r="E294" s="50">
        <v>34836.077489419324</v>
      </c>
      <c r="F294" s="50">
        <v>22779.583691692449</v>
      </c>
      <c r="G294" s="50">
        <f t="shared" si="4"/>
        <v>0.56581967166722535</v>
      </c>
      <c r="H294" s="48">
        <v>7894.0651629150798</v>
      </c>
    </row>
    <row r="295" spans="1:8" ht="16.899999999999999" customHeight="1" x14ac:dyDescent="0.25">
      <c r="A295" s="164"/>
      <c r="B295" s="164" t="s">
        <v>42</v>
      </c>
      <c r="C295" s="52" t="s">
        <v>31</v>
      </c>
      <c r="D295" s="51">
        <v>16525.203185914263</v>
      </c>
      <c r="E295" s="50">
        <v>14427.480696738909</v>
      </c>
      <c r="F295" s="50">
        <v>10470.235370629956</v>
      </c>
      <c r="G295" s="50">
        <f t="shared" si="4"/>
        <v>0.6335919294205451</v>
      </c>
      <c r="H295" s="48">
        <v>4738.8851083220325</v>
      </c>
    </row>
    <row r="296" spans="1:8" ht="16.899999999999999" customHeight="1" x14ac:dyDescent="0.25">
      <c r="A296" s="164"/>
      <c r="B296" s="164"/>
      <c r="C296" s="52" t="s">
        <v>29</v>
      </c>
      <c r="D296" s="51">
        <v>57.72941703237619</v>
      </c>
      <c r="E296" s="50">
        <v>51.391822577598219</v>
      </c>
      <c r="F296" s="50">
        <v>98.378186177633125</v>
      </c>
      <c r="G296" s="50">
        <f t="shared" si="4"/>
        <v>1.7041257513904917</v>
      </c>
      <c r="H296" s="48">
        <v>40.333917402929551</v>
      </c>
    </row>
    <row r="297" spans="1:8" ht="16.899999999999999" customHeight="1" x14ac:dyDescent="0.25">
      <c r="A297" s="164"/>
      <c r="B297" s="164"/>
      <c r="C297" s="52" t="s">
        <v>28</v>
      </c>
      <c r="D297" s="51">
        <v>16582.932602946639</v>
      </c>
      <c r="E297" s="50">
        <v>14478.872519316508</v>
      </c>
      <c r="F297" s="50">
        <v>10568.613556807588</v>
      </c>
      <c r="G297" s="50">
        <f t="shared" si="4"/>
        <v>0.63731873064054056</v>
      </c>
      <c r="H297" s="48">
        <v>4779.2190257249622</v>
      </c>
    </row>
    <row r="298" spans="1:8" ht="16.899999999999999" customHeight="1" x14ac:dyDescent="0.25">
      <c r="A298" s="164"/>
      <c r="B298" s="164" t="s">
        <v>36</v>
      </c>
      <c r="C298" s="52" t="s">
        <v>31</v>
      </c>
      <c r="D298" s="51">
        <v>1878.9026256712307</v>
      </c>
      <c r="E298" s="50">
        <v>1487.9365860339731</v>
      </c>
      <c r="F298" s="50">
        <v>1026.1096489524607</v>
      </c>
      <c r="G298" s="50">
        <f t="shared" si="4"/>
        <v>0.54612178137006273</v>
      </c>
      <c r="H298" s="48">
        <v>296.7325179134728</v>
      </c>
    </row>
    <row r="299" spans="1:8" ht="16.899999999999999" customHeight="1" x14ac:dyDescent="0.25">
      <c r="A299" s="164"/>
      <c r="B299" s="164"/>
      <c r="C299" s="52" t="s">
        <v>28</v>
      </c>
      <c r="D299" s="51">
        <v>1878.9026256712307</v>
      </c>
      <c r="E299" s="50">
        <v>1487.9365860339731</v>
      </c>
      <c r="F299" s="50">
        <v>1026.1096489524607</v>
      </c>
      <c r="G299" s="50">
        <f t="shared" si="4"/>
        <v>0.54612178137006273</v>
      </c>
      <c r="H299" s="48">
        <v>296.7325179134728</v>
      </c>
    </row>
    <row r="300" spans="1:8" ht="16.899999999999999" customHeight="1" x14ac:dyDescent="0.25">
      <c r="A300" s="164"/>
      <c r="B300" s="164" t="s">
        <v>38</v>
      </c>
      <c r="C300" s="52" t="s">
        <v>31</v>
      </c>
      <c r="D300" s="51">
        <v>8654.0440450033711</v>
      </c>
      <c r="E300" s="50">
        <v>7923.6327181735187</v>
      </c>
      <c r="F300" s="50">
        <v>5491.9719127327462</v>
      </c>
      <c r="G300" s="50">
        <f t="shared" si="4"/>
        <v>0.63461335349959003</v>
      </c>
      <c r="H300" s="48">
        <v>1967.6653844133284</v>
      </c>
    </row>
    <row r="301" spans="1:8" ht="16.899999999999999" customHeight="1" x14ac:dyDescent="0.25">
      <c r="A301" s="164"/>
      <c r="B301" s="164"/>
      <c r="C301" s="52" t="s">
        <v>29</v>
      </c>
      <c r="D301" s="51">
        <v>7.75</v>
      </c>
      <c r="E301" s="50">
        <v>7.75</v>
      </c>
      <c r="F301" s="50">
        <v>8.370000000000001</v>
      </c>
      <c r="G301" s="50">
        <f t="shared" si="4"/>
        <v>1.08</v>
      </c>
      <c r="H301" s="53"/>
    </row>
    <row r="302" spans="1:8" ht="16.899999999999999" customHeight="1" x14ac:dyDescent="0.25">
      <c r="A302" s="164"/>
      <c r="B302" s="164"/>
      <c r="C302" s="52" t="s">
        <v>28</v>
      </c>
      <c r="D302" s="51">
        <v>8661.7940450033693</v>
      </c>
      <c r="E302" s="50">
        <v>7931.3827181735187</v>
      </c>
      <c r="F302" s="50">
        <v>5500.3419127327461</v>
      </c>
      <c r="G302" s="50">
        <f t="shared" si="4"/>
        <v>0.63501185599138854</v>
      </c>
      <c r="H302" s="48">
        <v>1967.6653844133284</v>
      </c>
    </row>
    <row r="303" spans="1:8" ht="16.899999999999999" customHeight="1" x14ac:dyDescent="0.25">
      <c r="A303" s="164"/>
      <c r="B303" s="164" t="s">
        <v>41</v>
      </c>
      <c r="C303" s="52" t="s">
        <v>31</v>
      </c>
      <c r="D303" s="51">
        <v>24593.517347962388</v>
      </c>
      <c r="E303" s="50">
        <v>21094.997304737994</v>
      </c>
      <c r="F303" s="50">
        <v>19445.687961064599</v>
      </c>
      <c r="G303" s="50">
        <f t="shared" si="4"/>
        <v>0.79068348320968029</v>
      </c>
      <c r="H303" s="48">
        <v>7630.242204232688</v>
      </c>
    </row>
    <row r="304" spans="1:8" ht="16.899999999999999" customHeight="1" x14ac:dyDescent="0.25">
      <c r="A304" s="164"/>
      <c r="B304" s="164"/>
      <c r="C304" s="52" t="s">
        <v>29</v>
      </c>
      <c r="D304" s="51">
        <v>2.0384615384615383</v>
      </c>
      <c r="E304" s="50">
        <v>2.0384615384615383</v>
      </c>
      <c r="F304" s="50">
        <v>2.9915076923076924</v>
      </c>
      <c r="G304" s="50">
        <f t="shared" si="4"/>
        <v>1.4675320754716983</v>
      </c>
      <c r="H304" s="53"/>
    </row>
    <row r="305" spans="1:8" ht="16.899999999999999" customHeight="1" x14ac:dyDescent="0.25">
      <c r="A305" s="164"/>
      <c r="B305" s="164"/>
      <c r="C305" s="52" t="s">
        <v>28</v>
      </c>
      <c r="D305" s="51">
        <v>24595.555809500845</v>
      </c>
      <c r="E305" s="50">
        <v>21097.035766276455</v>
      </c>
      <c r="F305" s="50">
        <v>19448.679468756905</v>
      </c>
      <c r="G305" s="50">
        <f t="shared" si="4"/>
        <v>0.7907395799221667</v>
      </c>
      <c r="H305" s="48">
        <v>7630.242204232688</v>
      </c>
    </row>
    <row r="306" spans="1:8" ht="16.899999999999999" customHeight="1" x14ac:dyDescent="0.25">
      <c r="A306" s="164"/>
      <c r="B306" s="164" t="s">
        <v>40</v>
      </c>
      <c r="C306" s="52" t="s">
        <v>31</v>
      </c>
      <c r="D306" s="51">
        <v>9656.0722615746854</v>
      </c>
      <c r="E306" s="50">
        <v>8933.5738413716608</v>
      </c>
      <c r="F306" s="50">
        <v>6915.2339385914111</v>
      </c>
      <c r="G306" s="50">
        <f t="shared" si="4"/>
        <v>0.71615391344054569</v>
      </c>
      <c r="H306" s="48">
        <v>4302.7168586987063</v>
      </c>
    </row>
    <row r="307" spans="1:8" ht="16.899999999999999" customHeight="1" x14ac:dyDescent="0.25">
      <c r="A307" s="164"/>
      <c r="B307" s="164"/>
      <c r="C307" s="52" t="s">
        <v>29</v>
      </c>
      <c r="D307" s="51">
        <v>125.13750000000002</v>
      </c>
      <c r="E307" s="50">
        <v>117.14107142857144</v>
      </c>
      <c r="F307" s="50">
        <v>167.52299999999997</v>
      </c>
      <c r="G307" s="50">
        <f t="shared" si="4"/>
        <v>1.3387114174408146</v>
      </c>
      <c r="H307" s="48">
        <v>53.648714285714291</v>
      </c>
    </row>
    <row r="308" spans="1:8" ht="16.899999999999999" customHeight="1" x14ac:dyDescent="0.25">
      <c r="A308" s="164"/>
      <c r="B308" s="164"/>
      <c r="C308" s="52" t="s">
        <v>28</v>
      </c>
      <c r="D308" s="51">
        <v>9781.2097615746861</v>
      </c>
      <c r="E308" s="50">
        <v>9050.7149128002311</v>
      </c>
      <c r="F308" s="50">
        <v>7082.7569385914103</v>
      </c>
      <c r="G308" s="50">
        <f t="shared" si="4"/>
        <v>0.72411870425434477</v>
      </c>
      <c r="H308" s="48">
        <v>4356.3655729844204</v>
      </c>
    </row>
    <row r="309" spans="1:8" ht="16.899999999999999" customHeight="1" x14ac:dyDescent="0.25">
      <c r="A309" s="164"/>
      <c r="B309" s="164" t="s">
        <v>35</v>
      </c>
      <c r="C309" s="52" t="s">
        <v>31</v>
      </c>
      <c r="D309" s="51">
        <v>18536.895044515044</v>
      </c>
      <c r="E309" s="50">
        <v>12255.591236275777</v>
      </c>
      <c r="F309" s="50">
        <v>6270.3529662175952</v>
      </c>
      <c r="G309" s="50">
        <f t="shared" si="4"/>
        <v>0.3382633904523808</v>
      </c>
      <c r="H309" s="48">
        <v>1441.2872577354847</v>
      </c>
    </row>
    <row r="310" spans="1:8" ht="16.899999999999999" customHeight="1" x14ac:dyDescent="0.25">
      <c r="A310" s="164"/>
      <c r="B310" s="164"/>
      <c r="C310" s="52" t="s">
        <v>29</v>
      </c>
      <c r="D310" s="51">
        <v>340.68282164869032</v>
      </c>
      <c r="E310" s="50">
        <v>262.76227080123266</v>
      </c>
      <c r="F310" s="50">
        <v>295.38334360554694</v>
      </c>
      <c r="G310" s="50">
        <f t="shared" si="4"/>
        <v>0.86703327798002128</v>
      </c>
      <c r="H310" s="48">
        <v>227.49453004622495</v>
      </c>
    </row>
    <row r="311" spans="1:8" ht="16.899999999999999" customHeight="1" x14ac:dyDescent="0.25">
      <c r="A311" s="164"/>
      <c r="B311" s="164"/>
      <c r="C311" s="52" t="s">
        <v>28</v>
      </c>
      <c r="D311" s="51">
        <v>18877.577866163734</v>
      </c>
      <c r="E311" s="50">
        <v>12518.35350707701</v>
      </c>
      <c r="F311" s="50">
        <v>6565.7363098231435</v>
      </c>
      <c r="G311" s="50">
        <f t="shared" si="4"/>
        <v>0.34780607747308528</v>
      </c>
      <c r="H311" s="48">
        <v>1668.7817877817095</v>
      </c>
    </row>
    <row r="312" spans="1:8" ht="16.899999999999999" customHeight="1" x14ac:dyDescent="0.25">
      <c r="A312" s="164"/>
      <c r="B312" s="164" t="s">
        <v>39</v>
      </c>
      <c r="C312" s="52" t="s">
        <v>31</v>
      </c>
      <c r="D312" s="51">
        <v>7187.3795967166061</v>
      </c>
      <c r="E312" s="50">
        <v>5276.5312583527593</v>
      </c>
      <c r="F312" s="50">
        <v>2693.0473328850303</v>
      </c>
      <c r="G312" s="50">
        <f t="shared" si="4"/>
        <v>0.37469112305064406</v>
      </c>
      <c r="H312" s="48">
        <v>862.53274904188254</v>
      </c>
    </row>
    <row r="313" spans="1:8" ht="16.899999999999999" customHeight="1" x14ac:dyDescent="0.25">
      <c r="A313" s="164"/>
      <c r="B313" s="164"/>
      <c r="C313" s="52" t="s">
        <v>29</v>
      </c>
      <c r="D313" s="51">
        <v>34.25</v>
      </c>
      <c r="E313" s="50">
        <v>33.25</v>
      </c>
      <c r="F313" s="50">
        <v>50.647999999999996</v>
      </c>
      <c r="G313" s="50">
        <f t="shared" si="4"/>
        <v>1.4787737226277371</v>
      </c>
      <c r="H313" s="48">
        <v>22.25</v>
      </c>
    </row>
    <row r="314" spans="1:8" ht="16.899999999999999" customHeight="1" x14ac:dyDescent="0.25">
      <c r="A314" s="164"/>
      <c r="B314" s="164"/>
      <c r="C314" s="52" t="s">
        <v>28</v>
      </c>
      <c r="D314" s="51">
        <v>7221.6295967166061</v>
      </c>
      <c r="E314" s="50">
        <v>5309.7812583527593</v>
      </c>
      <c r="F314" s="50">
        <v>2743.6953328850304</v>
      </c>
      <c r="G314" s="50">
        <f t="shared" si="4"/>
        <v>0.37992745212693846</v>
      </c>
      <c r="H314" s="48">
        <v>884.78274904188254</v>
      </c>
    </row>
    <row r="315" spans="1:8" ht="16.899999999999999" customHeight="1" x14ac:dyDescent="0.25">
      <c r="A315" s="164"/>
      <c r="B315" s="164" t="s">
        <v>28</v>
      </c>
      <c r="C315" s="52" t="s">
        <v>31</v>
      </c>
      <c r="D315" s="51">
        <v>169179.47732135441</v>
      </c>
      <c r="E315" s="50">
        <v>145911.78111313318</v>
      </c>
      <c r="F315" s="50">
        <v>99347.04117706239</v>
      </c>
      <c r="G315" s="50">
        <f t="shared" si="4"/>
        <v>0.58722868015695462</v>
      </c>
      <c r="H315" s="48">
        <v>41243.579482786226</v>
      </c>
    </row>
    <row r="316" spans="1:8" ht="16.899999999999999" customHeight="1" x14ac:dyDescent="0.25">
      <c r="A316" s="164"/>
      <c r="B316" s="164"/>
      <c r="C316" s="52" t="s">
        <v>29</v>
      </c>
      <c r="D316" s="51">
        <v>1573.7082199427362</v>
      </c>
      <c r="E316" s="50">
        <v>1454.7577822479334</v>
      </c>
      <c r="F316" s="50">
        <v>2536.9731395453455</v>
      </c>
      <c r="G316" s="50">
        <f t="shared" si="4"/>
        <v>1.6120988042101352</v>
      </c>
      <c r="H316" s="48">
        <v>1680.817669681205</v>
      </c>
    </row>
    <row r="317" spans="1:8" ht="16.899999999999999" customHeight="1" x14ac:dyDescent="0.25">
      <c r="A317" s="164"/>
      <c r="B317" s="164"/>
      <c r="C317" s="52" t="s">
        <v>28</v>
      </c>
      <c r="D317" s="51">
        <v>170753.18554129702</v>
      </c>
      <c r="E317" s="50">
        <v>147366.53889538118</v>
      </c>
      <c r="F317" s="50">
        <v>101884.01431660776</v>
      </c>
      <c r="G317" s="50">
        <f t="shared" si="4"/>
        <v>0.59667416448852661</v>
      </c>
      <c r="H317" s="48">
        <v>42924.397152467434</v>
      </c>
    </row>
    <row r="318" spans="1:8" ht="16.899999999999999" customHeight="1" x14ac:dyDescent="0.25">
      <c r="A318" s="164" t="s">
        <v>16</v>
      </c>
      <c r="B318" s="164" t="s">
        <v>33</v>
      </c>
      <c r="C318" s="52" t="s">
        <v>31</v>
      </c>
      <c r="D318" s="51">
        <v>705.76404768732959</v>
      </c>
      <c r="E318" s="50">
        <v>689.96591388354193</v>
      </c>
      <c r="F318" s="50">
        <v>165.60393502509879</v>
      </c>
      <c r="G318" s="50">
        <f t="shared" si="4"/>
        <v>0.23464490089535606</v>
      </c>
      <c r="H318" s="48">
        <v>165.60393502509879</v>
      </c>
    </row>
    <row r="319" spans="1:8" ht="16.899999999999999" customHeight="1" x14ac:dyDescent="0.25">
      <c r="A319" s="164"/>
      <c r="B319" s="164"/>
      <c r="C319" s="52" t="s">
        <v>29</v>
      </c>
      <c r="D319" s="51">
        <v>145.92539454806314</v>
      </c>
      <c r="E319" s="50">
        <v>145.65710186513633</v>
      </c>
      <c r="F319" s="50">
        <v>731.1820946915351</v>
      </c>
      <c r="G319" s="50">
        <f t="shared" si="4"/>
        <v>5.0106569658833928</v>
      </c>
      <c r="H319" s="48">
        <v>730.53819225251084</v>
      </c>
    </row>
    <row r="320" spans="1:8" ht="16.899999999999999" customHeight="1" x14ac:dyDescent="0.25">
      <c r="A320" s="164"/>
      <c r="B320" s="164"/>
      <c r="C320" s="52" t="s">
        <v>28</v>
      </c>
      <c r="D320" s="51">
        <v>851.68944223539279</v>
      </c>
      <c r="E320" s="50">
        <v>835.6230157486782</v>
      </c>
      <c r="F320" s="50">
        <v>896.78602971663395</v>
      </c>
      <c r="G320" s="50">
        <f t="shared" si="4"/>
        <v>1.0529495673480207</v>
      </c>
      <c r="H320" s="48">
        <v>896.14212727760969</v>
      </c>
    </row>
    <row r="321" spans="1:8" ht="16.899999999999999" customHeight="1" x14ac:dyDescent="0.25">
      <c r="A321" s="164"/>
      <c r="B321" s="164" t="s">
        <v>37</v>
      </c>
      <c r="C321" s="52" t="s">
        <v>31</v>
      </c>
      <c r="D321" s="51">
        <v>343.24493663418764</v>
      </c>
      <c r="E321" s="50">
        <v>343.24493663418764</v>
      </c>
      <c r="F321" s="50">
        <v>179.54391164313395</v>
      </c>
      <c r="G321" s="50">
        <f t="shared" si="4"/>
        <v>0.52307810685779288</v>
      </c>
      <c r="H321" s="48">
        <v>179.54391164313395</v>
      </c>
    </row>
    <row r="322" spans="1:8" ht="16.899999999999999" customHeight="1" x14ac:dyDescent="0.25">
      <c r="A322" s="164"/>
      <c r="B322" s="164"/>
      <c r="C322" s="52" t="s">
        <v>29</v>
      </c>
      <c r="D322" s="51">
        <v>12</v>
      </c>
      <c r="E322" s="50">
        <v>12</v>
      </c>
      <c r="F322" s="50">
        <v>4.8</v>
      </c>
      <c r="G322" s="50">
        <f t="shared" si="4"/>
        <v>0.39999999999999997</v>
      </c>
      <c r="H322" s="53"/>
    </row>
    <row r="323" spans="1:8" ht="16.899999999999999" customHeight="1" x14ac:dyDescent="0.25">
      <c r="A323" s="164"/>
      <c r="B323" s="164"/>
      <c r="C323" s="52" t="s">
        <v>28</v>
      </c>
      <c r="D323" s="51">
        <v>355.24493663418764</v>
      </c>
      <c r="E323" s="50">
        <v>355.24493663418764</v>
      </c>
      <c r="F323" s="50">
        <v>184.34391164313396</v>
      </c>
      <c r="G323" s="50">
        <f t="shared" ref="G323:G386" si="5">IFERROR((F323/D323),"")</f>
        <v>0.51892058867811963</v>
      </c>
      <c r="H323" s="48">
        <v>179.54391164313395</v>
      </c>
    </row>
    <row r="324" spans="1:8" ht="16.899999999999999" customHeight="1" x14ac:dyDescent="0.25">
      <c r="A324" s="164"/>
      <c r="B324" s="164" t="s">
        <v>32</v>
      </c>
      <c r="C324" s="52" t="s">
        <v>31</v>
      </c>
      <c r="D324" s="51">
        <v>996.25349701045957</v>
      </c>
      <c r="E324" s="50">
        <v>807.73774831703986</v>
      </c>
      <c r="F324" s="50">
        <v>685.25585150513973</v>
      </c>
      <c r="G324" s="50">
        <f t="shared" si="5"/>
        <v>0.68783281921864636</v>
      </c>
      <c r="H324" s="48">
        <v>685.25585150513973</v>
      </c>
    </row>
    <row r="325" spans="1:8" ht="16.899999999999999" customHeight="1" x14ac:dyDescent="0.25">
      <c r="A325" s="164"/>
      <c r="B325" s="164"/>
      <c r="C325" s="52" t="s">
        <v>29</v>
      </c>
      <c r="D325" s="51">
        <v>8</v>
      </c>
      <c r="E325" s="50">
        <v>8</v>
      </c>
      <c r="F325" s="50">
        <v>24</v>
      </c>
      <c r="G325" s="50">
        <f t="shared" si="5"/>
        <v>3</v>
      </c>
      <c r="H325" s="48">
        <v>24</v>
      </c>
    </row>
    <row r="326" spans="1:8" ht="16.899999999999999" customHeight="1" x14ac:dyDescent="0.25">
      <c r="A326" s="164"/>
      <c r="B326" s="164"/>
      <c r="C326" s="52" t="s">
        <v>28</v>
      </c>
      <c r="D326" s="51">
        <v>1004.2534970104596</v>
      </c>
      <c r="E326" s="50">
        <v>815.73774831703986</v>
      </c>
      <c r="F326" s="50">
        <v>709.25585150513973</v>
      </c>
      <c r="G326" s="50">
        <f t="shared" si="5"/>
        <v>0.70625181153613914</v>
      </c>
      <c r="H326" s="48">
        <v>709.25585150513973</v>
      </c>
    </row>
    <row r="327" spans="1:8" ht="16.899999999999999" customHeight="1" x14ac:dyDescent="0.25">
      <c r="A327" s="164"/>
      <c r="B327" s="164" t="s">
        <v>42</v>
      </c>
      <c r="C327" s="52" t="s">
        <v>31</v>
      </c>
      <c r="D327" s="51">
        <v>1908.5363275905431</v>
      </c>
      <c r="E327" s="50">
        <v>1836.3614085594168</v>
      </c>
      <c r="F327" s="50">
        <v>2036.9881899073848</v>
      </c>
      <c r="G327" s="50">
        <f t="shared" si="5"/>
        <v>1.0673038602723415</v>
      </c>
      <c r="H327" s="48">
        <v>2036.9881899073848</v>
      </c>
    </row>
    <row r="328" spans="1:8" ht="16.899999999999999" customHeight="1" x14ac:dyDescent="0.25">
      <c r="A328" s="164"/>
      <c r="B328" s="164"/>
      <c r="C328" s="52" t="s">
        <v>29</v>
      </c>
      <c r="D328" s="51">
        <v>1.1956521739130435</v>
      </c>
      <c r="E328" s="50">
        <v>1.1956521739130435</v>
      </c>
      <c r="F328" s="50">
        <v>2.0923913043478262</v>
      </c>
      <c r="G328" s="50">
        <f t="shared" si="5"/>
        <v>1.75</v>
      </c>
      <c r="H328" s="53"/>
    </row>
    <row r="329" spans="1:8" ht="16.899999999999999" customHeight="1" x14ac:dyDescent="0.25">
      <c r="A329" s="164"/>
      <c r="B329" s="164"/>
      <c r="C329" s="52" t="s">
        <v>28</v>
      </c>
      <c r="D329" s="51">
        <v>1909.7319797644561</v>
      </c>
      <c r="E329" s="50">
        <v>1837.5570607333298</v>
      </c>
      <c r="F329" s="50">
        <v>2039.0805812117328</v>
      </c>
      <c r="G329" s="50">
        <f t="shared" si="5"/>
        <v>1.0677312852368059</v>
      </c>
      <c r="H329" s="48">
        <v>2036.9881899073848</v>
      </c>
    </row>
    <row r="330" spans="1:8" ht="16.899999999999999" customHeight="1" x14ac:dyDescent="0.25">
      <c r="A330" s="164"/>
      <c r="B330" s="164" t="s">
        <v>36</v>
      </c>
      <c r="C330" s="52" t="s">
        <v>29</v>
      </c>
      <c r="D330" s="51">
        <v>2</v>
      </c>
      <c r="E330" s="50">
        <v>2</v>
      </c>
      <c r="F330" s="50">
        <v>10</v>
      </c>
      <c r="G330" s="50">
        <f t="shared" si="5"/>
        <v>5</v>
      </c>
      <c r="H330" s="53"/>
    </row>
    <row r="331" spans="1:8" ht="16.899999999999999" customHeight="1" x14ac:dyDescent="0.25">
      <c r="A331" s="164"/>
      <c r="B331" s="164"/>
      <c r="C331" s="52" t="s">
        <v>28</v>
      </c>
      <c r="D331" s="51">
        <v>2</v>
      </c>
      <c r="E331" s="50">
        <v>2</v>
      </c>
      <c r="F331" s="50">
        <v>10</v>
      </c>
      <c r="G331" s="50">
        <f t="shared" si="5"/>
        <v>5</v>
      </c>
      <c r="H331" s="53"/>
    </row>
    <row r="332" spans="1:8" ht="16.899999999999999" customHeight="1" x14ac:dyDescent="0.25">
      <c r="A332" s="164"/>
      <c r="B332" s="164" t="s">
        <v>38</v>
      </c>
      <c r="C332" s="52" t="s">
        <v>31</v>
      </c>
      <c r="D332" s="51">
        <v>418.20243126048814</v>
      </c>
      <c r="E332" s="50">
        <v>387.00548875169659</v>
      </c>
      <c r="F332" s="50">
        <v>215.90825644226129</v>
      </c>
      <c r="G332" s="50">
        <f t="shared" si="5"/>
        <v>0.51627690396610171</v>
      </c>
      <c r="H332" s="48">
        <v>215.90825644226129</v>
      </c>
    </row>
    <row r="333" spans="1:8" ht="16.899999999999999" customHeight="1" x14ac:dyDescent="0.25">
      <c r="A333" s="164"/>
      <c r="B333" s="164"/>
      <c r="C333" s="52" t="s">
        <v>28</v>
      </c>
      <c r="D333" s="51">
        <v>418.20243126048814</v>
      </c>
      <c r="E333" s="50">
        <v>387.00548875169659</v>
      </c>
      <c r="F333" s="50">
        <v>215.90825644226129</v>
      </c>
      <c r="G333" s="50">
        <f t="shared" si="5"/>
        <v>0.51627690396610171</v>
      </c>
      <c r="H333" s="48">
        <v>215.90825644226129</v>
      </c>
    </row>
    <row r="334" spans="1:8" ht="16.899999999999999" customHeight="1" x14ac:dyDescent="0.25">
      <c r="A334" s="164"/>
      <c r="B334" s="164" t="s">
        <v>41</v>
      </c>
      <c r="C334" s="52" t="s">
        <v>31</v>
      </c>
      <c r="D334" s="51">
        <v>149.73547421188934</v>
      </c>
      <c r="E334" s="50">
        <v>149.73547421188934</v>
      </c>
      <c r="F334" s="50">
        <v>139.45865301059547</v>
      </c>
      <c r="G334" s="50">
        <f t="shared" si="5"/>
        <v>0.93136682369101642</v>
      </c>
      <c r="H334" s="48">
        <v>139.45865301059547</v>
      </c>
    </row>
    <row r="335" spans="1:8" ht="16.899999999999999" customHeight="1" x14ac:dyDescent="0.25">
      <c r="A335" s="164"/>
      <c r="B335" s="164"/>
      <c r="C335" s="52" t="s">
        <v>28</v>
      </c>
      <c r="D335" s="51">
        <v>149.73547421188934</v>
      </c>
      <c r="E335" s="50">
        <v>149.73547421188934</v>
      </c>
      <c r="F335" s="50">
        <v>139.45865301059547</v>
      </c>
      <c r="G335" s="50">
        <f t="shared" si="5"/>
        <v>0.93136682369101642</v>
      </c>
      <c r="H335" s="48">
        <v>139.45865301059547</v>
      </c>
    </row>
    <row r="336" spans="1:8" ht="16.899999999999999" customHeight="1" x14ac:dyDescent="0.25">
      <c r="A336" s="164"/>
      <c r="B336" s="164" t="s">
        <v>40</v>
      </c>
      <c r="C336" s="52" t="s">
        <v>31</v>
      </c>
      <c r="D336" s="51">
        <v>215.3157020210798</v>
      </c>
      <c r="E336" s="50">
        <v>215.3157020210798</v>
      </c>
      <c r="F336" s="50">
        <v>303.61364683131023</v>
      </c>
      <c r="G336" s="50">
        <f t="shared" si="5"/>
        <v>1.4100859527726681</v>
      </c>
      <c r="H336" s="48">
        <v>303.61364683131023</v>
      </c>
    </row>
    <row r="337" spans="1:8" ht="16.899999999999999" customHeight="1" x14ac:dyDescent="0.25">
      <c r="A337" s="164"/>
      <c r="B337" s="164"/>
      <c r="C337" s="52" t="s">
        <v>29</v>
      </c>
      <c r="D337" s="51">
        <v>1.5285714285714285</v>
      </c>
      <c r="E337" s="50">
        <v>1.5285714285714285</v>
      </c>
      <c r="F337" s="50">
        <v>2.0571428571428569</v>
      </c>
      <c r="G337" s="50">
        <f t="shared" si="5"/>
        <v>1.3457943925233644</v>
      </c>
      <c r="H337" s="53"/>
    </row>
    <row r="338" spans="1:8" ht="16.899999999999999" customHeight="1" x14ac:dyDescent="0.25">
      <c r="A338" s="164"/>
      <c r="B338" s="164"/>
      <c r="C338" s="52" t="s">
        <v>28</v>
      </c>
      <c r="D338" s="51">
        <v>216.84427344965121</v>
      </c>
      <c r="E338" s="50">
        <v>216.84427344965121</v>
      </c>
      <c r="F338" s="50">
        <v>305.67078968845306</v>
      </c>
      <c r="G338" s="50">
        <f t="shared" si="5"/>
        <v>1.409632750847932</v>
      </c>
      <c r="H338" s="48">
        <v>303.61364683131023</v>
      </c>
    </row>
    <row r="339" spans="1:8" ht="16.899999999999999" customHeight="1" x14ac:dyDescent="0.25">
      <c r="A339" s="164"/>
      <c r="B339" s="164" t="s">
        <v>35</v>
      </c>
      <c r="C339" s="52" t="s">
        <v>31</v>
      </c>
      <c r="D339" s="51">
        <v>109.39614442689856</v>
      </c>
      <c r="E339" s="50">
        <v>52.179522518650899</v>
      </c>
      <c r="F339" s="50">
        <v>1.5194676957431141</v>
      </c>
      <c r="G339" s="50">
        <f t="shared" si="5"/>
        <v>1.388959093305581E-2</v>
      </c>
      <c r="H339" s="48">
        <v>1.5194676957431141</v>
      </c>
    </row>
    <row r="340" spans="1:8" ht="16.899999999999999" customHeight="1" x14ac:dyDescent="0.25">
      <c r="A340" s="164"/>
      <c r="B340" s="164"/>
      <c r="C340" s="52" t="s">
        <v>29</v>
      </c>
      <c r="D340" s="51">
        <v>20.858695652173914</v>
      </c>
      <c r="E340" s="50">
        <v>18.608695652173914</v>
      </c>
      <c r="F340" s="50">
        <v>44.62173913043479</v>
      </c>
      <c r="G340" s="50">
        <f t="shared" si="5"/>
        <v>2.1392391870766025</v>
      </c>
      <c r="H340" s="48">
        <v>44.021739130434788</v>
      </c>
    </row>
    <row r="341" spans="1:8" ht="16.899999999999999" customHeight="1" x14ac:dyDescent="0.25">
      <c r="A341" s="164"/>
      <c r="B341" s="164"/>
      <c r="C341" s="52" t="s">
        <v>28</v>
      </c>
      <c r="D341" s="51">
        <v>130.25484007907247</v>
      </c>
      <c r="E341" s="50">
        <v>70.78821817082482</v>
      </c>
      <c r="F341" s="50">
        <v>46.1412068261779</v>
      </c>
      <c r="G341" s="50">
        <f t="shared" si="5"/>
        <v>0.35423794461816105</v>
      </c>
      <c r="H341" s="48">
        <v>45.541206826177898</v>
      </c>
    </row>
    <row r="342" spans="1:8" ht="16.899999999999999" customHeight="1" x14ac:dyDescent="0.25">
      <c r="A342" s="164"/>
      <c r="B342" s="164" t="s">
        <v>39</v>
      </c>
      <c r="C342" s="52" t="s">
        <v>31</v>
      </c>
      <c r="D342" s="51">
        <v>74.557848749017523</v>
      </c>
      <c r="E342" s="50">
        <v>49.978230755212415</v>
      </c>
      <c r="F342" s="50">
        <v>35.91006416609541</v>
      </c>
      <c r="G342" s="50">
        <f t="shared" si="5"/>
        <v>0.48164029365947353</v>
      </c>
      <c r="H342" s="48">
        <v>35.91006416609541</v>
      </c>
    </row>
    <row r="343" spans="1:8" ht="16.899999999999999" customHeight="1" x14ac:dyDescent="0.25">
      <c r="A343" s="164"/>
      <c r="B343" s="164"/>
      <c r="C343" s="52" t="s">
        <v>28</v>
      </c>
      <c r="D343" s="51">
        <v>74.557848749017523</v>
      </c>
      <c r="E343" s="50">
        <v>49.978230755212415</v>
      </c>
      <c r="F343" s="50">
        <v>35.91006416609541</v>
      </c>
      <c r="G343" s="50">
        <f t="shared" si="5"/>
        <v>0.48164029365947353</v>
      </c>
      <c r="H343" s="48">
        <v>35.91006416609541</v>
      </c>
    </row>
    <row r="344" spans="1:8" ht="16.899999999999999" customHeight="1" x14ac:dyDescent="0.25">
      <c r="A344" s="164"/>
      <c r="B344" s="164" t="s">
        <v>28</v>
      </c>
      <c r="C344" s="52" t="s">
        <v>31</v>
      </c>
      <c r="D344" s="51">
        <v>4921.0064095918933</v>
      </c>
      <c r="E344" s="50">
        <v>4531.5244256527139</v>
      </c>
      <c r="F344" s="50">
        <v>3763.8019762267618</v>
      </c>
      <c r="G344" s="50">
        <f t="shared" si="5"/>
        <v>0.76484394917479892</v>
      </c>
      <c r="H344" s="48">
        <v>3763.8019762267618</v>
      </c>
    </row>
    <row r="345" spans="1:8" ht="16.899999999999999" customHeight="1" x14ac:dyDescent="0.25">
      <c r="A345" s="164"/>
      <c r="B345" s="164"/>
      <c r="C345" s="52" t="s">
        <v>29</v>
      </c>
      <c r="D345" s="51">
        <v>191.50831380272152</v>
      </c>
      <c r="E345" s="50">
        <v>188.99002111979473</v>
      </c>
      <c r="F345" s="50">
        <v>818.75336798346052</v>
      </c>
      <c r="G345" s="50">
        <f t="shared" si="5"/>
        <v>4.2752888985638657</v>
      </c>
      <c r="H345" s="48">
        <v>798.55993138294571</v>
      </c>
    </row>
    <row r="346" spans="1:8" ht="16.899999999999999" customHeight="1" x14ac:dyDescent="0.25">
      <c r="A346" s="164"/>
      <c r="B346" s="164"/>
      <c r="C346" s="52" t="s">
        <v>28</v>
      </c>
      <c r="D346" s="51">
        <v>5112.5147233946145</v>
      </c>
      <c r="E346" s="50">
        <v>4720.5144467725086</v>
      </c>
      <c r="F346" s="50">
        <v>4582.5553442102228</v>
      </c>
      <c r="G346" s="50">
        <f t="shared" si="5"/>
        <v>0.89634076225554449</v>
      </c>
      <c r="H346" s="48">
        <v>4562.3619076097066</v>
      </c>
    </row>
    <row r="347" spans="1:8" ht="16.899999999999999" customHeight="1" x14ac:dyDescent="0.25">
      <c r="A347" s="164" t="s">
        <v>61</v>
      </c>
      <c r="B347" s="164" t="s">
        <v>33</v>
      </c>
      <c r="C347" s="52" t="s">
        <v>31</v>
      </c>
      <c r="D347" s="51">
        <v>81408.082665513837</v>
      </c>
      <c r="E347" s="50">
        <v>68479.626003332844</v>
      </c>
      <c r="F347" s="50">
        <v>62759.811081298889</v>
      </c>
      <c r="G347" s="50">
        <f t="shared" si="5"/>
        <v>0.77092850029601856</v>
      </c>
      <c r="H347" s="48">
        <v>53061.253967004508</v>
      </c>
    </row>
    <row r="348" spans="1:8" ht="16.899999999999999" customHeight="1" x14ac:dyDescent="0.25">
      <c r="A348" s="164"/>
      <c r="B348" s="164"/>
      <c r="C348" s="52" t="s">
        <v>29</v>
      </c>
      <c r="D348" s="51">
        <v>18987.99395982784</v>
      </c>
      <c r="E348" s="50">
        <v>18733.167324645307</v>
      </c>
      <c r="F348" s="50">
        <v>46979.938470970825</v>
      </c>
      <c r="G348" s="50">
        <f t="shared" si="5"/>
        <v>2.4741917745689435</v>
      </c>
      <c r="H348" s="48">
        <v>38471.444354774423</v>
      </c>
    </row>
    <row r="349" spans="1:8" ht="16.899999999999999" customHeight="1" x14ac:dyDescent="0.25">
      <c r="A349" s="164"/>
      <c r="B349" s="164"/>
      <c r="C349" s="52" t="s">
        <v>28</v>
      </c>
      <c r="D349" s="51">
        <v>100396.07662534167</v>
      </c>
      <c r="E349" s="50">
        <v>87212.793327978143</v>
      </c>
      <c r="F349" s="50">
        <v>109739.74955226974</v>
      </c>
      <c r="G349" s="50">
        <f t="shared" si="5"/>
        <v>1.0930681082468672</v>
      </c>
      <c r="H349" s="48">
        <v>91532.698321778924</v>
      </c>
    </row>
    <row r="350" spans="1:8" ht="16.899999999999999" customHeight="1" x14ac:dyDescent="0.25">
      <c r="A350" s="164"/>
      <c r="B350" s="164" t="s">
        <v>37</v>
      </c>
      <c r="C350" s="52" t="s">
        <v>31</v>
      </c>
      <c r="D350" s="51">
        <v>38181.197980815356</v>
      </c>
      <c r="E350" s="50">
        <v>36408.474165084466</v>
      </c>
      <c r="F350" s="50">
        <v>29436.802294705769</v>
      </c>
      <c r="G350" s="50">
        <f t="shared" si="5"/>
        <v>0.77097639287003716</v>
      </c>
      <c r="H350" s="48">
        <v>26693.998738310875</v>
      </c>
    </row>
    <row r="351" spans="1:8" ht="16.899999999999999" customHeight="1" x14ac:dyDescent="0.25">
      <c r="A351" s="164"/>
      <c r="B351" s="164"/>
      <c r="C351" s="52" t="s">
        <v>29</v>
      </c>
      <c r="D351" s="51">
        <v>12319.167393483711</v>
      </c>
      <c r="E351" s="50">
        <v>12286.280814536341</v>
      </c>
      <c r="F351" s="50">
        <v>33113.035957644104</v>
      </c>
      <c r="G351" s="50">
        <f t="shared" si="5"/>
        <v>2.6879280798765199</v>
      </c>
      <c r="H351" s="48">
        <v>9464.8640789473684</v>
      </c>
    </row>
    <row r="352" spans="1:8" ht="16.899999999999999" customHeight="1" x14ac:dyDescent="0.25">
      <c r="A352" s="164"/>
      <c r="B352" s="164"/>
      <c r="C352" s="52" t="s">
        <v>28</v>
      </c>
      <c r="D352" s="51">
        <v>50500.365374299065</v>
      </c>
      <c r="E352" s="50">
        <v>48694.754979620804</v>
      </c>
      <c r="F352" s="50">
        <v>62549.838252349873</v>
      </c>
      <c r="G352" s="50">
        <f t="shared" si="5"/>
        <v>1.2386016970123368</v>
      </c>
      <c r="H352" s="48">
        <v>36158.862817258239</v>
      </c>
    </row>
    <row r="353" spans="1:8" ht="16.899999999999999" customHeight="1" x14ac:dyDescent="0.25">
      <c r="A353" s="164"/>
      <c r="B353" s="164" t="s">
        <v>32</v>
      </c>
      <c r="C353" s="52" t="s">
        <v>31</v>
      </c>
      <c r="D353" s="51">
        <v>104596.38242858669</v>
      </c>
      <c r="E353" s="50">
        <v>87868.88624240557</v>
      </c>
      <c r="F353" s="50">
        <v>71248.561560102447</v>
      </c>
      <c r="G353" s="50">
        <f t="shared" si="5"/>
        <v>0.68117615452663949</v>
      </c>
      <c r="H353" s="48">
        <v>50351.730589895618</v>
      </c>
    </row>
    <row r="354" spans="1:8" ht="16.899999999999999" customHeight="1" x14ac:dyDescent="0.25">
      <c r="A354" s="164"/>
      <c r="B354" s="164"/>
      <c r="C354" s="52" t="s">
        <v>29</v>
      </c>
      <c r="D354" s="51">
        <v>604.58611111111111</v>
      </c>
      <c r="E354" s="50">
        <v>552.03833333333341</v>
      </c>
      <c r="F354" s="50">
        <v>657.61728000000005</v>
      </c>
      <c r="G354" s="50">
        <f t="shared" si="5"/>
        <v>1.0877148315422398</v>
      </c>
      <c r="H354" s="48">
        <v>357.38124999999997</v>
      </c>
    </row>
    <row r="355" spans="1:8" ht="16.899999999999999" customHeight="1" x14ac:dyDescent="0.25">
      <c r="A355" s="164"/>
      <c r="B355" s="164"/>
      <c r="C355" s="52" t="s">
        <v>28</v>
      </c>
      <c r="D355" s="51">
        <v>105200.96853969777</v>
      </c>
      <c r="E355" s="50">
        <v>88420.9245757389</v>
      </c>
      <c r="F355" s="50">
        <v>71906.178840102439</v>
      </c>
      <c r="G355" s="50">
        <f t="shared" si="5"/>
        <v>0.68351251740584984</v>
      </c>
      <c r="H355" s="48">
        <v>50709.11183989561</v>
      </c>
    </row>
    <row r="356" spans="1:8" ht="16.899999999999999" customHeight="1" x14ac:dyDescent="0.25">
      <c r="A356" s="164"/>
      <c r="B356" s="164" t="s">
        <v>42</v>
      </c>
      <c r="C356" s="52" t="s">
        <v>31</v>
      </c>
      <c r="D356" s="51">
        <v>117.43227725151387</v>
      </c>
      <c r="E356" s="50">
        <v>117.43227725151387</v>
      </c>
      <c r="F356" s="50">
        <v>74.718203342079789</v>
      </c>
      <c r="G356" s="50">
        <f t="shared" si="5"/>
        <v>0.63626632379826875</v>
      </c>
      <c r="H356" s="48">
        <v>39.585474491128267</v>
      </c>
    </row>
    <row r="357" spans="1:8" ht="16.899999999999999" customHeight="1" x14ac:dyDescent="0.25">
      <c r="A357" s="164"/>
      <c r="B357" s="164"/>
      <c r="C357" s="52" t="s">
        <v>29</v>
      </c>
      <c r="D357" s="51">
        <v>469.89921675191817</v>
      </c>
      <c r="E357" s="50">
        <v>467.98073849104861</v>
      </c>
      <c r="F357" s="50">
        <v>1395.6709079283887</v>
      </c>
      <c r="G357" s="50">
        <f t="shared" si="5"/>
        <v>2.9701494664657608</v>
      </c>
      <c r="H357" s="48">
        <v>52.815569053708444</v>
      </c>
    </row>
    <row r="358" spans="1:8" ht="16.899999999999999" customHeight="1" x14ac:dyDescent="0.25">
      <c r="A358" s="164"/>
      <c r="B358" s="164"/>
      <c r="C358" s="52" t="s">
        <v>28</v>
      </c>
      <c r="D358" s="51">
        <v>587.331494003432</v>
      </c>
      <c r="E358" s="50">
        <v>585.41301574256249</v>
      </c>
      <c r="F358" s="50">
        <v>1470.3891112704687</v>
      </c>
      <c r="G358" s="50">
        <f t="shared" si="5"/>
        <v>2.5035080295930405</v>
      </c>
      <c r="H358" s="48">
        <v>92.401043544836696</v>
      </c>
    </row>
    <row r="359" spans="1:8" ht="16.899999999999999" customHeight="1" x14ac:dyDescent="0.25">
      <c r="A359" s="164"/>
      <c r="B359" s="164" t="s">
        <v>36</v>
      </c>
      <c r="C359" s="52" t="s">
        <v>31</v>
      </c>
      <c r="D359" s="51">
        <v>979.71953986689959</v>
      </c>
      <c r="E359" s="50">
        <v>839.92898710699274</v>
      </c>
      <c r="F359" s="50">
        <v>856.44511537358528</v>
      </c>
      <c r="G359" s="50">
        <f t="shared" si="5"/>
        <v>0.87417376149294534</v>
      </c>
      <c r="H359" s="48">
        <v>835.71921071645545</v>
      </c>
    </row>
    <row r="360" spans="1:8" ht="16.899999999999999" customHeight="1" x14ac:dyDescent="0.25">
      <c r="A360" s="164"/>
      <c r="B360" s="164"/>
      <c r="C360" s="52" t="s">
        <v>29</v>
      </c>
      <c r="D360" s="51">
        <v>4256.9166666666661</v>
      </c>
      <c r="E360" s="50">
        <v>4022.8666666666668</v>
      </c>
      <c r="F360" s="50">
        <v>11520.7</v>
      </c>
      <c r="G360" s="50">
        <f t="shared" si="5"/>
        <v>2.7063484916704192</v>
      </c>
      <c r="H360" s="48">
        <v>8200.1999999999989</v>
      </c>
    </row>
    <row r="361" spans="1:8" ht="16.899999999999999" customHeight="1" x14ac:dyDescent="0.25">
      <c r="A361" s="164"/>
      <c r="B361" s="164"/>
      <c r="C361" s="52" t="s">
        <v>28</v>
      </c>
      <c r="D361" s="51">
        <v>5236.6362065335661</v>
      </c>
      <c r="E361" s="50">
        <v>4862.7956537736591</v>
      </c>
      <c r="F361" s="50">
        <v>12377.145115373587</v>
      </c>
      <c r="G361" s="50">
        <f t="shared" si="5"/>
        <v>2.3635678758686844</v>
      </c>
      <c r="H361" s="48">
        <v>9035.9192107164545</v>
      </c>
    </row>
    <row r="362" spans="1:8" ht="16.899999999999999" customHeight="1" x14ac:dyDescent="0.25">
      <c r="A362" s="164"/>
      <c r="B362" s="164" t="s">
        <v>38</v>
      </c>
      <c r="C362" s="52" t="s">
        <v>31</v>
      </c>
      <c r="D362" s="51">
        <v>2023.1457324949411</v>
      </c>
      <c r="E362" s="50">
        <v>1928.7553970349477</v>
      </c>
      <c r="F362" s="50">
        <v>1486.3178953356298</v>
      </c>
      <c r="G362" s="50">
        <f t="shared" si="5"/>
        <v>0.73465686206534631</v>
      </c>
      <c r="H362" s="48">
        <v>931.01185156879956</v>
      </c>
    </row>
    <row r="363" spans="1:8" ht="16.899999999999999" customHeight="1" x14ac:dyDescent="0.25">
      <c r="A363" s="164"/>
      <c r="B363" s="164"/>
      <c r="C363" s="52" t="s">
        <v>29</v>
      </c>
      <c r="D363" s="51">
        <v>110.5</v>
      </c>
      <c r="E363" s="50">
        <v>110.5</v>
      </c>
      <c r="F363" s="50">
        <v>167.85</v>
      </c>
      <c r="G363" s="50">
        <f t="shared" si="5"/>
        <v>1.5190045248868778</v>
      </c>
      <c r="H363" s="48">
        <v>42</v>
      </c>
    </row>
    <row r="364" spans="1:8" ht="16.899999999999999" customHeight="1" x14ac:dyDescent="0.25">
      <c r="A364" s="164"/>
      <c r="B364" s="164"/>
      <c r="C364" s="52" t="s">
        <v>28</v>
      </c>
      <c r="D364" s="51">
        <v>2133.6457324949411</v>
      </c>
      <c r="E364" s="50">
        <v>2039.2553970349477</v>
      </c>
      <c r="F364" s="50">
        <v>1654.16789533563</v>
      </c>
      <c r="G364" s="50">
        <f t="shared" si="5"/>
        <v>0.77527767151923477</v>
      </c>
      <c r="H364" s="48">
        <v>973.01185156879956</v>
      </c>
    </row>
    <row r="365" spans="1:8" ht="16.899999999999999" customHeight="1" x14ac:dyDescent="0.25">
      <c r="A365" s="164"/>
      <c r="B365" s="164" t="s">
        <v>41</v>
      </c>
      <c r="C365" s="52" t="s">
        <v>31</v>
      </c>
      <c r="D365" s="51">
        <v>4916.7974369745134</v>
      </c>
      <c r="E365" s="50">
        <v>4615.301971921238</v>
      </c>
      <c r="F365" s="50">
        <v>2461.1331103924608</v>
      </c>
      <c r="G365" s="50">
        <f t="shared" si="5"/>
        <v>0.50055613271448629</v>
      </c>
      <c r="H365" s="48">
        <v>1978.663580050461</v>
      </c>
    </row>
    <row r="366" spans="1:8" ht="16.899999999999999" customHeight="1" x14ac:dyDescent="0.25">
      <c r="A366" s="164"/>
      <c r="B366" s="164"/>
      <c r="C366" s="52" t="s">
        <v>29</v>
      </c>
      <c r="D366" s="51">
        <v>24.807692307692307</v>
      </c>
      <c r="E366" s="50">
        <v>22.807692307692307</v>
      </c>
      <c r="F366" s="50">
        <v>16.930769230769229</v>
      </c>
      <c r="G366" s="50">
        <f t="shared" si="5"/>
        <v>0.68248062015503874</v>
      </c>
      <c r="H366" s="53"/>
    </row>
    <row r="367" spans="1:8" ht="16.899999999999999" customHeight="1" x14ac:dyDescent="0.25">
      <c r="A367" s="164"/>
      <c r="B367" s="164"/>
      <c r="C367" s="52" t="s">
        <v>28</v>
      </c>
      <c r="D367" s="51">
        <v>4941.6051292822058</v>
      </c>
      <c r="E367" s="50">
        <v>4638.1096642289303</v>
      </c>
      <c r="F367" s="50">
        <v>2478.0638796232306</v>
      </c>
      <c r="G367" s="50">
        <f t="shared" si="5"/>
        <v>0.50146942436559727</v>
      </c>
      <c r="H367" s="48">
        <v>1978.663580050461</v>
      </c>
    </row>
    <row r="368" spans="1:8" ht="16.899999999999999" customHeight="1" x14ac:dyDescent="0.25">
      <c r="A368" s="164"/>
      <c r="B368" s="164" t="s">
        <v>40</v>
      </c>
      <c r="C368" s="52" t="s">
        <v>31</v>
      </c>
      <c r="D368" s="51">
        <v>7149.0846760284712</v>
      </c>
      <c r="E368" s="50">
        <v>6015.4030856190866</v>
      </c>
      <c r="F368" s="50">
        <v>5927.8848989350654</v>
      </c>
      <c r="G368" s="50">
        <f t="shared" si="5"/>
        <v>0.82918096057972301</v>
      </c>
      <c r="H368" s="48">
        <v>5957.7205052743429</v>
      </c>
    </row>
    <row r="369" spans="1:8" ht="16.899999999999999" customHeight="1" x14ac:dyDescent="0.25">
      <c r="A369" s="164"/>
      <c r="B369" s="164"/>
      <c r="C369" s="52" t="s">
        <v>29</v>
      </c>
      <c r="D369" s="51">
        <v>2315.2849999999999</v>
      </c>
      <c r="E369" s="50">
        <v>2211.2207142857142</v>
      </c>
      <c r="F369" s="50">
        <v>2438.3914285714286</v>
      </c>
      <c r="G369" s="50">
        <f t="shared" si="5"/>
        <v>1.0531711770133823</v>
      </c>
      <c r="H369" s="48">
        <v>1598.9978571428571</v>
      </c>
    </row>
    <row r="370" spans="1:8" ht="16.899999999999999" customHeight="1" x14ac:dyDescent="0.25">
      <c r="A370" s="164"/>
      <c r="B370" s="164"/>
      <c r="C370" s="52" t="s">
        <v>28</v>
      </c>
      <c r="D370" s="51">
        <v>9464.3696760284711</v>
      </c>
      <c r="E370" s="50">
        <v>8226.6237999048008</v>
      </c>
      <c r="F370" s="50">
        <v>8366.2763275064935</v>
      </c>
      <c r="G370" s="50">
        <f t="shared" si="5"/>
        <v>0.88397607171841053</v>
      </c>
      <c r="H370" s="48">
        <v>7556.7183624171985</v>
      </c>
    </row>
    <row r="371" spans="1:8" ht="16.899999999999999" customHeight="1" x14ac:dyDescent="0.25">
      <c r="A371" s="164"/>
      <c r="B371" s="164" t="s">
        <v>35</v>
      </c>
      <c r="C371" s="52" t="s">
        <v>31</v>
      </c>
      <c r="D371" s="51">
        <v>4863.6363692517325</v>
      </c>
      <c r="E371" s="50">
        <v>2745.7999324614502</v>
      </c>
      <c r="F371" s="50">
        <v>2693.6549353450314</v>
      </c>
      <c r="G371" s="50">
        <f t="shared" si="5"/>
        <v>0.55383559354365308</v>
      </c>
      <c r="H371" s="48">
        <v>2930.1865949902121</v>
      </c>
    </row>
    <row r="372" spans="1:8" ht="16.899999999999999" customHeight="1" x14ac:dyDescent="0.25">
      <c r="A372" s="164"/>
      <c r="B372" s="164"/>
      <c r="C372" s="52" t="s">
        <v>29</v>
      </c>
      <c r="D372" s="51">
        <v>9298.7628992628997</v>
      </c>
      <c r="E372" s="50">
        <v>9020.6912776412792</v>
      </c>
      <c r="F372" s="50">
        <v>14474.313303194103</v>
      </c>
      <c r="G372" s="50">
        <f t="shared" si="5"/>
        <v>1.556584833918226</v>
      </c>
      <c r="H372" s="48">
        <v>12641.868058968059</v>
      </c>
    </row>
    <row r="373" spans="1:8" ht="16.899999999999999" customHeight="1" x14ac:dyDescent="0.25">
      <c r="A373" s="164"/>
      <c r="B373" s="164"/>
      <c r="C373" s="52" t="s">
        <v>28</v>
      </c>
      <c r="D373" s="51">
        <v>14162.399268514635</v>
      </c>
      <c r="E373" s="50">
        <v>11766.491210102729</v>
      </c>
      <c r="F373" s="50">
        <v>17167.968238539132</v>
      </c>
      <c r="G373" s="50">
        <f t="shared" si="5"/>
        <v>1.2122217368003723</v>
      </c>
      <c r="H373" s="48">
        <v>15572.054653958268</v>
      </c>
    </row>
    <row r="374" spans="1:8" ht="16.899999999999999" customHeight="1" x14ac:dyDescent="0.25">
      <c r="A374" s="164"/>
      <c r="B374" s="164" t="s">
        <v>39</v>
      </c>
      <c r="C374" s="52" t="s">
        <v>31</v>
      </c>
      <c r="D374" s="51">
        <v>1375.8180639123786</v>
      </c>
      <c r="E374" s="50">
        <v>1375.8180639123786</v>
      </c>
      <c r="F374" s="50">
        <v>770.09487635889843</v>
      </c>
      <c r="G374" s="50">
        <f t="shared" si="5"/>
        <v>0.55973598294602944</v>
      </c>
      <c r="H374" s="48">
        <v>482.07746670741636</v>
      </c>
    </row>
    <row r="375" spans="1:8" ht="16.899999999999999" customHeight="1" x14ac:dyDescent="0.25">
      <c r="A375" s="164"/>
      <c r="B375" s="164"/>
      <c r="C375" s="52" t="s">
        <v>29</v>
      </c>
      <c r="D375" s="51">
        <v>185</v>
      </c>
      <c r="E375" s="50">
        <v>174.5</v>
      </c>
      <c r="F375" s="50">
        <v>313.3</v>
      </c>
      <c r="G375" s="50">
        <f t="shared" si="5"/>
        <v>1.6935135135135135</v>
      </c>
      <c r="H375" s="48">
        <v>230.95</v>
      </c>
    </row>
    <row r="376" spans="1:8" ht="16.899999999999999" customHeight="1" x14ac:dyDescent="0.25">
      <c r="A376" s="164"/>
      <c r="B376" s="164"/>
      <c r="C376" s="52" t="s">
        <v>28</v>
      </c>
      <c r="D376" s="51">
        <v>1560.8180639123789</v>
      </c>
      <c r="E376" s="50">
        <v>1550.3180639123786</v>
      </c>
      <c r="F376" s="50">
        <v>1083.3948763588983</v>
      </c>
      <c r="G376" s="50">
        <f t="shared" si="5"/>
        <v>0.69411989866598434</v>
      </c>
      <c r="H376" s="48">
        <v>713.02746670741635</v>
      </c>
    </row>
    <row r="377" spans="1:8" ht="16.899999999999999" customHeight="1" x14ac:dyDescent="0.25">
      <c r="A377" s="164"/>
      <c r="B377" s="164" t="s">
        <v>28</v>
      </c>
      <c r="C377" s="52" t="s">
        <v>31</v>
      </c>
      <c r="D377" s="51">
        <v>245611.29717069646</v>
      </c>
      <c r="E377" s="50">
        <v>210395.42612613045</v>
      </c>
      <c r="F377" s="50">
        <v>177715.42397118991</v>
      </c>
      <c r="G377" s="50">
        <f t="shared" si="5"/>
        <v>0.72356372047365614</v>
      </c>
      <c r="H377" s="48">
        <v>143261.94797900986</v>
      </c>
    </row>
    <row r="378" spans="1:8" ht="16.899999999999999" customHeight="1" x14ac:dyDescent="0.25">
      <c r="A378" s="164"/>
      <c r="B378" s="164"/>
      <c r="C378" s="52" t="s">
        <v>29</v>
      </c>
      <c r="D378" s="51">
        <v>48572.918939411851</v>
      </c>
      <c r="E378" s="50">
        <v>47602.0535619074</v>
      </c>
      <c r="F378" s="50">
        <v>111077.74811753961</v>
      </c>
      <c r="G378" s="50">
        <f t="shared" si="5"/>
        <v>2.2868246451503991</v>
      </c>
      <c r="H378" s="48">
        <v>71060.521168886407</v>
      </c>
    </row>
    <row r="379" spans="1:8" ht="16.899999999999999" customHeight="1" x14ac:dyDescent="0.25">
      <c r="A379" s="164"/>
      <c r="B379" s="164"/>
      <c r="C379" s="52" t="s">
        <v>28</v>
      </c>
      <c r="D379" s="51">
        <v>294184.21611010842</v>
      </c>
      <c r="E379" s="50">
        <v>257997.4796880378</v>
      </c>
      <c r="F379" s="50">
        <v>288793.17208872945</v>
      </c>
      <c r="G379" s="50">
        <f t="shared" si="5"/>
        <v>0.98167459800303769</v>
      </c>
      <c r="H379" s="48">
        <v>214322.46914789628</v>
      </c>
    </row>
    <row r="380" spans="1:8" ht="16.899999999999999" customHeight="1" x14ac:dyDescent="0.25">
      <c r="A380" s="164" t="s">
        <v>17</v>
      </c>
      <c r="B380" s="164" t="s">
        <v>33</v>
      </c>
      <c r="C380" s="52" t="s">
        <v>31</v>
      </c>
      <c r="D380" s="51">
        <v>156.28266190493639</v>
      </c>
      <c r="E380" s="50">
        <v>42.037670429822825</v>
      </c>
      <c r="F380" s="50">
        <v>42.391208280208694</v>
      </c>
      <c r="G380" s="50">
        <f t="shared" si="5"/>
        <v>0.27124703254667121</v>
      </c>
      <c r="H380" s="48">
        <v>42.391208280208694</v>
      </c>
    </row>
    <row r="381" spans="1:8" ht="16.899999999999999" customHeight="1" x14ac:dyDescent="0.25">
      <c r="A381" s="164"/>
      <c r="B381" s="164"/>
      <c r="C381" s="52" t="s">
        <v>29</v>
      </c>
      <c r="D381" s="51">
        <v>2310.1999840586641</v>
      </c>
      <c r="E381" s="50">
        <v>2305.0610951697754</v>
      </c>
      <c r="F381" s="50">
        <v>6149.5316834050682</v>
      </c>
      <c r="G381" s="50">
        <f t="shared" si="5"/>
        <v>2.6619044783306127</v>
      </c>
      <c r="H381" s="48">
        <v>6064.5316834050691</v>
      </c>
    </row>
    <row r="382" spans="1:8" ht="16.899999999999999" customHeight="1" x14ac:dyDescent="0.25">
      <c r="A382" s="164"/>
      <c r="B382" s="164"/>
      <c r="C382" s="52" t="s">
        <v>28</v>
      </c>
      <c r="D382" s="51">
        <v>2466.4826459636006</v>
      </c>
      <c r="E382" s="50">
        <v>2347.0987655995978</v>
      </c>
      <c r="F382" s="50">
        <v>6191.9228916852771</v>
      </c>
      <c r="G382" s="50">
        <f t="shared" si="5"/>
        <v>2.5104262954447947</v>
      </c>
      <c r="H382" s="48">
        <v>6106.922891685278</v>
      </c>
    </row>
    <row r="383" spans="1:8" ht="16.899999999999999" customHeight="1" x14ac:dyDescent="0.25">
      <c r="A383" s="164"/>
      <c r="B383" s="164" t="s">
        <v>37</v>
      </c>
      <c r="C383" s="52" t="s">
        <v>29</v>
      </c>
      <c r="D383" s="51">
        <v>31</v>
      </c>
      <c r="E383" s="50">
        <v>31</v>
      </c>
      <c r="F383" s="50">
        <v>79.5</v>
      </c>
      <c r="G383" s="50">
        <f t="shared" si="5"/>
        <v>2.564516129032258</v>
      </c>
      <c r="H383" s="48">
        <v>11.1</v>
      </c>
    </row>
    <row r="384" spans="1:8" ht="16.899999999999999" customHeight="1" x14ac:dyDescent="0.25">
      <c r="A384" s="164"/>
      <c r="B384" s="164"/>
      <c r="C384" s="52" t="s">
        <v>28</v>
      </c>
      <c r="D384" s="51">
        <v>31</v>
      </c>
      <c r="E384" s="50">
        <v>31</v>
      </c>
      <c r="F384" s="50">
        <v>79.5</v>
      </c>
      <c r="G384" s="50">
        <f t="shared" si="5"/>
        <v>2.564516129032258</v>
      </c>
      <c r="H384" s="48">
        <v>11.1</v>
      </c>
    </row>
    <row r="385" spans="1:8" ht="16.899999999999999" customHeight="1" x14ac:dyDescent="0.25">
      <c r="A385" s="164"/>
      <c r="B385" s="164" t="s">
        <v>32</v>
      </c>
      <c r="C385" s="52" t="s">
        <v>31</v>
      </c>
      <c r="D385" s="51">
        <v>2647.2890736236491</v>
      </c>
      <c r="E385" s="50">
        <v>1668.0848137495902</v>
      </c>
      <c r="F385" s="50">
        <v>1555.8232325738641</v>
      </c>
      <c r="G385" s="50">
        <f t="shared" si="5"/>
        <v>0.58770432291484886</v>
      </c>
      <c r="H385" s="48">
        <v>1555.8232325738641</v>
      </c>
    </row>
    <row r="386" spans="1:8" ht="16.899999999999999" customHeight="1" x14ac:dyDescent="0.25">
      <c r="A386" s="164"/>
      <c r="B386" s="164"/>
      <c r="C386" s="52" t="s">
        <v>29</v>
      </c>
      <c r="D386" s="51">
        <v>8</v>
      </c>
      <c r="E386" s="50">
        <v>8</v>
      </c>
      <c r="F386" s="50">
        <v>14.559999999999999</v>
      </c>
      <c r="G386" s="50">
        <f t="shared" si="5"/>
        <v>1.8199999999999998</v>
      </c>
      <c r="H386" s="48">
        <v>14.059999999999999</v>
      </c>
    </row>
    <row r="387" spans="1:8" ht="16.899999999999999" customHeight="1" x14ac:dyDescent="0.25">
      <c r="A387" s="164"/>
      <c r="B387" s="164"/>
      <c r="C387" s="52" t="s">
        <v>28</v>
      </c>
      <c r="D387" s="51">
        <v>2655.2890736236486</v>
      </c>
      <c r="E387" s="50">
        <v>1676.08481374959</v>
      </c>
      <c r="F387" s="50">
        <v>1570.3832325738642</v>
      </c>
      <c r="G387" s="50">
        <f t="shared" ref="G387:G434" si="6">IFERROR((F387/D387),"")</f>
        <v>0.59141705066061856</v>
      </c>
      <c r="H387" s="48">
        <v>1569.883232573864</v>
      </c>
    </row>
    <row r="388" spans="1:8" ht="16.899999999999999" customHeight="1" x14ac:dyDescent="0.25">
      <c r="A388" s="164"/>
      <c r="B388" s="164" t="s">
        <v>42</v>
      </c>
      <c r="C388" s="52" t="s">
        <v>31</v>
      </c>
      <c r="D388" s="51">
        <v>19.89826670051114</v>
      </c>
      <c r="E388" s="50">
        <v>5.9694800101533421</v>
      </c>
      <c r="F388" s="50">
        <v>1.595045058712973</v>
      </c>
      <c r="G388" s="50">
        <f t="shared" si="6"/>
        <v>8.0159999999999995E-2</v>
      </c>
      <c r="H388" s="48">
        <v>1.595045058712973</v>
      </c>
    </row>
    <row r="389" spans="1:8" ht="16.899999999999999" customHeight="1" x14ac:dyDescent="0.25">
      <c r="A389" s="164"/>
      <c r="B389" s="164"/>
      <c r="C389" s="52" t="s">
        <v>28</v>
      </c>
      <c r="D389" s="51">
        <v>19.89826670051114</v>
      </c>
      <c r="E389" s="50">
        <v>5.9694800101533421</v>
      </c>
      <c r="F389" s="50">
        <v>1.595045058712973</v>
      </c>
      <c r="G389" s="50">
        <f t="shared" si="6"/>
        <v>8.0159999999999995E-2</v>
      </c>
      <c r="H389" s="48">
        <v>1.595045058712973</v>
      </c>
    </row>
    <row r="390" spans="1:8" ht="16.899999999999999" customHeight="1" x14ac:dyDescent="0.25">
      <c r="A390" s="164"/>
      <c r="B390" s="164" t="s">
        <v>36</v>
      </c>
      <c r="C390" s="52" t="s">
        <v>29</v>
      </c>
      <c r="D390" s="51">
        <v>523.66666666666663</v>
      </c>
      <c r="E390" s="50">
        <v>508.16666666666663</v>
      </c>
      <c r="F390" s="50">
        <v>1321.3333333333335</v>
      </c>
      <c r="G390" s="50">
        <f t="shared" si="6"/>
        <v>2.5232336091661365</v>
      </c>
      <c r="H390" s="48">
        <v>1195</v>
      </c>
    </row>
    <row r="391" spans="1:8" ht="16.899999999999999" customHeight="1" x14ac:dyDescent="0.25">
      <c r="A391" s="164"/>
      <c r="B391" s="164"/>
      <c r="C391" s="52" t="s">
        <v>28</v>
      </c>
      <c r="D391" s="51">
        <v>523.66666666666663</v>
      </c>
      <c r="E391" s="50">
        <v>508.16666666666663</v>
      </c>
      <c r="F391" s="50">
        <v>1321.3333333333335</v>
      </c>
      <c r="G391" s="50">
        <f t="shared" si="6"/>
        <v>2.5232336091661365</v>
      </c>
      <c r="H391" s="48">
        <v>1195</v>
      </c>
    </row>
    <row r="392" spans="1:8" ht="16.899999999999999" customHeight="1" x14ac:dyDescent="0.25">
      <c r="A392" s="164"/>
      <c r="B392" s="164" t="s">
        <v>38</v>
      </c>
      <c r="C392" s="52" t="s">
        <v>31</v>
      </c>
      <c r="D392" s="51">
        <v>138.62396273962523</v>
      </c>
      <c r="E392" s="50">
        <v>138.62396273962523</v>
      </c>
      <c r="F392" s="50">
        <v>55.337068035725324</v>
      </c>
      <c r="G392" s="50">
        <f t="shared" si="6"/>
        <v>0.39918832893028672</v>
      </c>
      <c r="H392" s="48">
        <v>55.337068035725324</v>
      </c>
    </row>
    <row r="393" spans="1:8" ht="16.899999999999999" customHeight="1" x14ac:dyDescent="0.25">
      <c r="A393" s="164"/>
      <c r="B393" s="164"/>
      <c r="C393" s="52" t="s">
        <v>29</v>
      </c>
      <c r="D393" s="51">
        <v>1</v>
      </c>
      <c r="E393" s="50">
        <v>1</v>
      </c>
      <c r="F393" s="50">
        <v>1.25</v>
      </c>
      <c r="G393" s="50">
        <f t="shared" si="6"/>
        <v>1.25</v>
      </c>
      <c r="H393" s="53"/>
    </row>
    <row r="394" spans="1:8" ht="16.899999999999999" customHeight="1" x14ac:dyDescent="0.25">
      <c r="A394" s="164"/>
      <c r="B394" s="164"/>
      <c r="C394" s="52" t="s">
        <v>28</v>
      </c>
      <c r="D394" s="51">
        <v>139.62396273962523</v>
      </c>
      <c r="E394" s="50">
        <v>139.62396273962523</v>
      </c>
      <c r="F394" s="50">
        <v>56.587068035725324</v>
      </c>
      <c r="G394" s="50">
        <f t="shared" si="6"/>
        <v>0.40528192242509625</v>
      </c>
      <c r="H394" s="48">
        <v>55.337068035725324</v>
      </c>
    </row>
    <row r="395" spans="1:8" ht="16.899999999999999" customHeight="1" x14ac:dyDescent="0.25">
      <c r="A395" s="164"/>
      <c r="B395" s="164" t="s">
        <v>40</v>
      </c>
      <c r="C395" s="52" t="s">
        <v>31</v>
      </c>
      <c r="D395" s="51">
        <v>132.27941891701636</v>
      </c>
      <c r="E395" s="50">
        <v>132.27941891701636</v>
      </c>
      <c r="F395" s="50">
        <v>176.74230614507235</v>
      </c>
      <c r="G395" s="50">
        <f t="shared" si="6"/>
        <v>1.3361285345224352</v>
      </c>
      <c r="H395" s="48">
        <v>176.74230614507235</v>
      </c>
    </row>
    <row r="396" spans="1:8" ht="16.899999999999999" customHeight="1" x14ac:dyDescent="0.25">
      <c r="A396" s="164"/>
      <c r="B396" s="164"/>
      <c r="C396" s="52" t="s">
        <v>28</v>
      </c>
      <c r="D396" s="51">
        <v>132.27941891701636</v>
      </c>
      <c r="E396" s="50">
        <v>132.27941891701636</v>
      </c>
      <c r="F396" s="50">
        <v>176.74230614507235</v>
      </c>
      <c r="G396" s="50">
        <f t="shared" si="6"/>
        <v>1.3361285345224352</v>
      </c>
      <c r="H396" s="48">
        <v>176.74230614507235</v>
      </c>
    </row>
    <row r="397" spans="1:8" ht="16.899999999999999" customHeight="1" x14ac:dyDescent="0.25">
      <c r="A397" s="164"/>
      <c r="B397" s="164" t="s">
        <v>35</v>
      </c>
      <c r="C397" s="52" t="s">
        <v>29</v>
      </c>
      <c r="D397" s="51">
        <v>160.36739864864865</v>
      </c>
      <c r="E397" s="50">
        <v>160.36739864864865</v>
      </c>
      <c r="F397" s="50">
        <v>433.26435810810813</v>
      </c>
      <c r="G397" s="50">
        <f t="shared" si="6"/>
        <v>2.7016984858459514</v>
      </c>
      <c r="H397" s="48">
        <v>433.26435810810813</v>
      </c>
    </row>
    <row r="398" spans="1:8" ht="16.899999999999999" customHeight="1" x14ac:dyDescent="0.25">
      <c r="A398" s="164"/>
      <c r="B398" s="164"/>
      <c r="C398" s="52" t="s">
        <v>28</v>
      </c>
      <c r="D398" s="51">
        <v>160.36739864864865</v>
      </c>
      <c r="E398" s="50">
        <v>160.36739864864865</v>
      </c>
      <c r="F398" s="50">
        <v>433.26435810810813</v>
      </c>
      <c r="G398" s="50">
        <f t="shared" si="6"/>
        <v>2.7016984858459514</v>
      </c>
      <c r="H398" s="48">
        <v>433.26435810810813</v>
      </c>
    </row>
    <row r="399" spans="1:8" ht="16.899999999999999" customHeight="1" x14ac:dyDescent="0.25">
      <c r="A399" s="164"/>
      <c r="B399" s="164" t="s">
        <v>39</v>
      </c>
      <c r="C399" s="52" t="s">
        <v>31</v>
      </c>
      <c r="D399" s="51">
        <v>196.63694395044081</v>
      </c>
      <c r="E399" s="50">
        <v>196.63694395044081</v>
      </c>
      <c r="F399" s="50">
        <v>96.588066868456522</v>
      </c>
      <c r="G399" s="50">
        <f t="shared" si="6"/>
        <v>0.49119999999999997</v>
      </c>
      <c r="H399" s="48">
        <v>96.588066868456522</v>
      </c>
    </row>
    <row r="400" spans="1:8" ht="16.899999999999999" customHeight="1" x14ac:dyDescent="0.25">
      <c r="A400" s="164"/>
      <c r="B400" s="164"/>
      <c r="C400" s="52" t="s">
        <v>28</v>
      </c>
      <c r="D400" s="51">
        <v>196.63694395044081</v>
      </c>
      <c r="E400" s="50">
        <v>196.63694395044081</v>
      </c>
      <c r="F400" s="50">
        <v>96.588066868456522</v>
      </c>
      <c r="G400" s="50">
        <f t="shared" si="6"/>
        <v>0.49119999999999997</v>
      </c>
      <c r="H400" s="48">
        <v>96.588066868456522</v>
      </c>
    </row>
    <row r="401" spans="1:8" ht="16.899999999999999" customHeight="1" x14ac:dyDescent="0.25">
      <c r="A401" s="164"/>
      <c r="B401" s="164" t="s">
        <v>28</v>
      </c>
      <c r="C401" s="52" t="s">
        <v>31</v>
      </c>
      <c r="D401" s="51">
        <v>3291.0103278361785</v>
      </c>
      <c r="E401" s="50">
        <v>2183.6322897966488</v>
      </c>
      <c r="F401" s="50">
        <v>1928.4769269620399</v>
      </c>
      <c r="G401" s="50">
        <f t="shared" si="6"/>
        <v>0.58598324977910443</v>
      </c>
      <c r="H401" s="48">
        <v>1928.4769269620399</v>
      </c>
    </row>
    <row r="402" spans="1:8" ht="16.899999999999999" customHeight="1" x14ac:dyDescent="0.25">
      <c r="A402" s="164"/>
      <c r="B402" s="164"/>
      <c r="C402" s="52" t="s">
        <v>29</v>
      </c>
      <c r="D402" s="51">
        <v>3034.2340493739803</v>
      </c>
      <c r="E402" s="50">
        <v>3013.5951604850911</v>
      </c>
      <c r="F402" s="50">
        <v>7999.43937484651</v>
      </c>
      <c r="G402" s="50">
        <f t="shared" si="6"/>
        <v>2.636394966465077</v>
      </c>
      <c r="H402" s="48">
        <v>7717.9560415131782</v>
      </c>
    </row>
    <row r="403" spans="1:8" ht="16.899999999999999" customHeight="1" x14ac:dyDescent="0.25">
      <c r="A403" s="164"/>
      <c r="B403" s="164"/>
      <c r="C403" s="52" t="s">
        <v>28</v>
      </c>
      <c r="D403" s="51">
        <v>6325.2443772101587</v>
      </c>
      <c r="E403" s="50">
        <v>5197.2274502817399</v>
      </c>
      <c r="F403" s="50">
        <v>9927.916301808551</v>
      </c>
      <c r="G403" s="50">
        <f t="shared" si="6"/>
        <v>1.5695703928181512</v>
      </c>
      <c r="H403" s="48">
        <v>9646.4329684752156</v>
      </c>
    </row>
    <row r="404" spans="1:8" ht="16.899999999999999" customHeight="1" x14ac:dyDescent="0.25">
      <c r="A404" s="164" t="s">
        <v>18</v>
      </c>
      <c r="B404" s="164" t="s">
        <v>33</v>
      </c>
      <c r="C404" s="52" t="s">
        <v>31</v>
      </c>
      <c r="D404" s="51">
        <v>47.255003605153071</v>
      </c>
      <c r="E404" s="50">
        <v>43.195017371875032</v>
      </c>
      <c r="F404" s="50">
        <v>212.22697959848335</v>
      </c>
      <c r="G404" s="50">
        <f t="shared" si="6"/>
        <v>4.4911006963787514</v>
      </c>
      <c r="H404" s="48">
        <v>222.18253824219357</v>
      </c>
    </row>
    <row r="405" spans="1:8" ht="16.899999999999999" customHeight="1" x14ac:dyDescent="0.25">
      <c r="A405" s="164"/>
      <c r="B405" s="164"/>
      <c r="C405" s="52" t="s">
        <v>29</v>
      </c>
      <c r="D405" s="51">
        <v>322.72385620915031</v>
      </c>
      <c r="E405" s="50">
        <v>322.72385620915031</v>
      </c>
      <c r="F405" s="50">
        <v>11464.784640522876</v>
      </c>
      <c r="G405" s="50">
        <f t="shared" si="6"/>
        <v>35.525060883918037</v>
      </c>
      <c r="H405" s="48">
        <v>10025.132679738561</v>
      </c>
    </row>
    <row r="406" spans="1:8" ht="16.899999999999999" customHeight="1" x14ac:dyDescent="0.25">
      <c r="A406" s="164"/>
      <c r="B406" s="164"/>
      <c r="C406" s="52" t="s">
        <v>28</v>
      </c>
      <c r="D406" s="51">
        <v>369.97885981430341</v>
      </c>
      <c r="E406" s="50">
        <v>365.91887358102531</v>
      </c>
      <c r="F406" s="50">
        <v>11677.01162012136</v>
      </c>
      <c r="G406" s="50">
        <f t="shared" si="6"/>
        <v>31.561294139838651</v>
      </c>
      <c r="H406" s="48">
        <v>10247.315217980757</v>
      </c>
    </row>
    <row r="407" spans="1:8" ht="16.899999999999999" customHeight="1" x14ac:dyDescent="0.25">
      <c r="A407" s="164"/>
      <c r="B407" s="164" t="s">
        <v>37</v>
      </c>
      <c r="C407" s="52" t="s">
        <v>31</v>
      </c>
      <c r="D407" s="51">
        <v>182.72996170050078</v>
      </c>
      <c r="E407" s="50">
        <v>149.23084820182035</v>
      </c>
      <c r="F407" s="50">
        <v>334.09441380503961</v>
      </c>
      <c r="G407" s="50">
        <f t="shared" si="6"/>
        <v>1.828350483390508</v>
      </c>
      <c r="H407" s="48">
        <v>254.13536972751933</v>
      </c>
    </row>
    <row r="408" spans="1:8" ht="16.899999999999999" customHeight="1" x14ac:dyDescent="0.25">
      <c r="A408" s="164"/>
      <c r="B408" s="164"/>
      <c r="C408" s="52" t="s">
        <v>29</v>
      </c>
      <c r="D408" s="51">
        <v>1.25</v>
      </c>
      <c r="E408" s="50">
        <v>1</v>
      </c>
      <c r="F408" s="50">
        <v>15.25</v>
      </c>
      <c r="G408" s="50">
        <f t="shared" si="6"/>
        <v>12.2</v>
      </c>
      <c r="H408" s="48">
        <v>14</v>
      </c>
    </row>
    <row r="409" spans="1:8" ht="16.899999999999999" customHeight="1" x14ac:dyDescent="0.25">
      <c r="A409" s="164"/>
      <c r="B409" s="164"/>
      <c r="C409" s="52" t="s">
        <v>28</v>
      </c>
      <c r="D409" s="51">
        <v>183.97996170050078</v>
      </c>
      <c r="E409" s="50">
        <v>150.23084820182035</v>
      </c>
      <c r="F409" s="50">
        <v>349.34441380503961</v>
      </c>
      <c r="G409" s="50">
        <f t="shared" si="6"/>
        <v>1.8988177330623324</v>
      </c>
      <c r="H409" s="48">
        <v>268.13536972751933</v>
      </c>
    </row>
    <row r="410" spans="1:8" ht="16.899999999999999" customHeight="1" x14ac:dyDescent="0.25">
      <c r="A410" s="164"/>
      <c r="B410" s="164" t="s">
        <v>42</v>
      </c>
      <c r="C410" s="52" t="s">
        <v>31</v>
      </c>
      <c r="D410" s="51">
        <v>0.27752591618341599</v>
      </c>
      <c r="E410" s="50">
        <v>0.27752591618341599</v>
      </c>
      <c r="F410" s="50">
        <v>1.4891944360909186</v>
      </c>
      <c r="G410" s="50">
        <f t="shared" si="6"/>
        <v>5.3659653</v>
      </c>
      <c r="H410" s="53"/>
    </row>
    <row r="411" spans="1:8" ht="16.899999999999999" customHeight="1" x14ac:dyDescent="0.25">
      <c r="A411" s="164"/>
      <c r="B411" s="164"/>
      <c r="C411" s="52" t="s">
        <v>29</v>
      </c>
      <c r="D411" s="51">
        <v>6.25E-2</v>
      </c>
      <c r="E411" s="50">
        <v>6.25E-2</v>
      </c>
      <c r="F411" s="50">
        <v>0.65</v>
      </c>
      <c r="G411" s="50">
        <f t="shared" si="6"/>
        <v>10.4</v>
      </c>
      <c r="H411" s="53"/>
    </row>
    <row r="412" spans="1:8" ht="16.899999999999999" customHeight="1" x14ac:dyDescent="0.25">
      <c r="A412" s="164"/>
      <c r="B412" s="164"/>
      <c r="C412" s="52" t="s">
        <v>28</v>
      </c>
      <c r="D412" s="51">
        <v>0.34002591618341599</v>
      </c>
      <c r="E412" s="50">
        <v>0.34002591618341599</v>
      </c>
      <c r="F412" s="50">
        <v>2.1391944360909187</v>
      </c>
      <c r="G412" s="50">
        <f t="shared" si="6"/>
        <v>6.29126879533794</v>
      </c>
      <c r="H412" s="53"/>
    </row>
    <row r="413" spans="1:8" ht="16.899999999999999" customHeight="1" x14ac:dyDescent="0.25">
      <c r="A413" s="164"/>
      <c r="B413" s="164" t="s">
        <v>36</v>
      </c>
      <c r="C413" s="52" t="s">
        <v>31</v>
      </c>
      <c r="D413" s="51">
        <v>10.158691385702451</v>
      </c>
      <c r="E413" s="50">
        <v>10.158691385702451</v>
      </c>
      <c r="F413" s="50">
        <v>2.4380859325685882</v>
      </c>
      <c r="G413" s="50">
        <f t="shared" si="6"/>
        <v>0.24000000000000002</v>
      </c>
      <c r="H413" s="48">
        <v>2.1942773393117294</v>
      </c>
    </row>
    <row r="414" spans="1:8" ht="16.899999999999999" customHeight="1" x14ac:dyDescent="0.25">
      <c r="A414" s="164"/>
      <c r="B414" s="164"/>
      <c r="C414" s="52" t="s">
        <v>29</v>
      </c>
      <c r="D414" s="51">
        <v>365.75</v>
      </c>
      <c r="E414" s="50">
        <v>365.75</v>
      </c>
      <c r="F414" s="50">
        <v>5078.8666666666668</v>
      </c>
      <c r="G414" s="50">
        <f t="shared" si="6"/>
        <v>13.886169970380497</v>
      </c>
      <c r="H414" s="48">
        <v>4335.5333333333328</v>
      </c>
    </row>
    <row r="415" spans="1:8" ht="16.899999999999999" customHeight="1" x14ac:dyDescent="0.25">
      <c r="A415" s="164"/>
      <c r="B415" s="164"/>
      <c r="C415" s="52" t="s">
        <v>28</v>
      </c>
      <c r="D415" s="51">
        <v>375.90869138570241</v>
      </c>
      <c r="E415" s="50">
        <v>375.90869138570241</v>
      </c>
      <c r="F415" s="50">
        <v>5081.3047525992351</v>
      </c>
      <c r="G415" s="50">
        <f t="shared" si="6"/>
        <v>13.517390975633349</v>
      </c>
      <c r="H415" s="48">
        <v>4337.7276106726449</v>
      </c>
    </row>
    <row r="416" spans="1:8" ht="16.899999999999999" customHeight="1" x14ac:dyDescent="0.25">
      <c r="A416" s="164"/>
      <c r="B416" s="164" t="s">
        <v>38</v>
      </c>
      <c r="C416" s="52" t="s">
        <v>31</v>
      </c>
      <c r="D416" s="51">
        <v>23.334251846872633</v>
      </c>
      <c r="E416" s="50">
        <v>23.050242796657535</v>
      </c>
      <c r="F416" s="50">
        <v>82.217588191409462</v>
      </c>
      <c r="G416" s="50">
        <f t="shared" si="6"/>
        <v>3.5234722214772294</v>
      </c>
      <c r="H416" s="48">
        <v>9.0800228146766369</v>
      </c>
    </row>
    <row r="417" spans="1:8" ht="16.899999999999999" customHeight="1" x14ac:dyDescent="0.25">
      <c r="A417" s="164"/>
      <c r="B417" s="164"/>
      <c r="C417" s="52" t="s">
        <v>28</v>
      </c>
      <c r="D417" s="51">
        <v>23.334251846872633</v>
      </c>
      <c r="E417" s="50">
        <v>23.050242796657535</v>
      </c>
      <c r="F417" s="50">
        <v>82.217588191409462</v>
      </c>
      <c r="G417" s="50">
        <f t="shared" si="6"/>
        <v>3.5234722214772294</v>
      </c>
      <c r="H417" s="48">
        <v>9.0800228146766369</v>
      </c>
    </row>
    <row r="418" spans="1:8" ht="16.899999999999999" customHeight="1" x14ac:dyDescent="0.25">
      <c r="A418" s="164"/>
      <c r="B418" s="164" t="s">
        <v>41</v>
      </c>
      <c r="C418" s="52" t="s">
        <v>31</v>
      </c>
      <c r="D418" s="51">
        <v>36.476819399412058</v>
      </c>
      <c r="E418" s="50">
        <v>32.592847176667632</v>
      </c>
      <c r="F418" s="50">
        <v>147.46628035058478</v>
      </c>
      <c r="G418" s="50">
        <f t="shared" si="6"/>
        <v>4.0427395474332855</v>
      </c>
      <c r="H418" s="48">
        <v>142.94933416041667</v>
      </c>
    </row>
    <row r="419" spans="1:8" ht="16.899999999999999" customHeight="1" x14ac:dyDescent="0.25">
      <c r="A419" s="164"/>
      <c r="B419" s="164"/>
      <c r="C419" s="52" t="s">
        <v>29</v>
      </c>
      <c r="D419" s="51">
        <v>16</v>
      </c>
      <c r="E419" s="50">
        <v>16</v>
      </c>
      <c r="F419" s="50">
        <v>269.2</v>
      </c>
      <c r="G419" s="50">
        <f t="shared" si="6"/>
        <v>16.824999999999999</v>
      </c>
      <c r="H419" s="48">
        <v>169.2</v>
      </c>
    </row>
    <row r="420" spans="1:8" ht="16.899999999999999" customHeight="1" x14ac:dyDescent="0.25">
      <c r="A420" s="164"/>
      <c r="B420" s="164"/>
      <c r="C420" s="52" t="s">
        <v>28</v>
      </c>
      <c r="D420" s="51">
        <v>52.476819399412058</v>
      </c>
      <c r="E420" s="50">
        <v>48.592847176667632</v>
      </c>
      <c r="F420" s="50">
        <v>416.66628035058477</v>
      </c>
      <c r="G420" s="50">
        <f t="shared" si="6"/>
        <v>7.9400063707987041</v>
      </c>
      <c r="H420" s="48">
        <v>312.14933416041663</v>
      </c>
    </row>
    <row r="421" spans="1:8" ht="16.899999999999999" customHeight="1" x14ac:dyDescent="0.25">
      <c r="A421" s="164"/>
      <c r="B421" s="164" t="s">
        <v>40</v>
      </c>
      <c r="C421" s="52" t="s">
        <v>31</v>
      </c>
      <c r="D421" s="51">
        <v>552.42425204951337</v>
      </c>
      <c r="E421" s="50">
        <v>479.13873906939278</v>
      </c>
      <c r="F421" s="50">
        <v>679.30219553064887</v>
      </c>
      <c r="G421" s="50">
        <f t="shared" si="6"/>
        <v>1.2296748251193061</v>
      </c>
      <c r="H421" s="48">
        <v>520.94499330342455</v>
      </c>
    </row>
    <row r="422" spans="1:8" ht="16.899999999999999" customHeight="1" x14ac:dyDescent="0.25">
      <c r="A422" s="164"/>
      <c r="B422" s="164"/>
      <c r="C422" s="52" t="s">
        <v>28</v>
      </c>
      <c r="D422" s="51">
        <v>552.42425204951337</v>
      </c>
      <c r="E422" s="50">
        <v>479.13873906939278</v>
      </c>
      <c r="F422" s="50">
        <v>679.30219553064887</v>
      </c>
      <c r="G422" s="50">
        <f t="shared" si="6"/>
        <v>1.2296748251193061</v>
      </c>
      <c r="H422" s="48">
        <v>520.94499330342455</v>
      </c>
    </row>
    <row r="423" spans="1:8" ht="16.899999999999999" customHeight="1" x14ac:dyDescent="0.25">
      <c r="A423" s="164"/>
      <c r="B423" s="164" t="s">
        <v>35</v>
      </c>
      <c r="C423" s="52" t="s">
        <v>31</v>
      </c>
      <c r="D423" s="51">
        <v>423.13755908084681</v>
      </c>
      <c r="E423" s="50">
        <v>373.2874102834611</v>
      </c>
      <c r="F423" s="50">
        <v>700.07713323350276</v>
      </c>
      <c r="G423" s="50">
        <f t="shared" si="6"/>
        <v>1.654490645439826</v>
      </c>
      <c r="H423" s="48">
        <v>61.72843078368544</v>
      </c>
    </row>
    <row r="424" spans="1:8" ht="16.899999999999999" customHeight="1" x14ac:dyDescent="0.25">
      <c r="A424" s="164"/>
      <c r="B424" s="164"/>
      <c r="C424" s="52" t="s">
        <v>29</v>
      </c>
      <c r="D424" s="51">
        <v>59.33</v>
      </c>
      <c r="E424" s="50">
        <v>58.747500000000002</v>
      </c>
      <c r="F424" s="50">
        <v>2543.046875</v>
      </c>
      <c r="G424" s="50">
        <f t="shared" si="6"/>
        <v>42.86274860947244</v>
      </c>
      <c r="H424" s="48">
        <v>2521.2890625</v>
      </c>
    </row>
    <row r="425" spans="1:8" ht="16.899999999999999" customHeight="1" x14ac:dyDescent="0.25">
      <c r="A425" s="164"/>
      <c r="B425" s="164"/>
      <c r="C425" s="52" t="s">
        <v>28</v>
      </c>
      <c r="D425" s="51">
        <v>482.46755908084685</v>
      </c>
      <c r="E425" s="50">
        <v>432.03491028346116</v>
      </c>
      <c r="F425" s="50">
        <v>3243.1240082335025</v>
      </c>
      <c r="G425" s="50">
        <f t="shared" si="6"/>
        <v>6.7219524861153488</v>
      </c>
      <c r="H425" s="48">
        <v>2583.0174932836853</v>
      </c>
    </row>
    <row r="426" spans="1:8" ht="16.899999999999999" customHeight="1" x14ac:dyDescent="0.25">
      <c r="A426" s="164"/>
      <c r="B426" s="164" t="s">
        <v>39</v>
      </c>
      <c r="C426" s="52" t="s">
        <v>29</v>
      </c>
      <c r="D426" s="51">
        <v>1</v>
      </c>
      <c r="E426" s="50">
        <v>0.5</v>
      </c>
      <c r="F426" s="50">
        <v>1</v>
      </c>
      <c r="G426" s="50">
        <f t="shared" si="6"/>
        <v>1</v>
      </c>
      <c r="H426" s="48">
        <v>0.75</v>
      </c>
    </row>
    <row r="427" spans="1:8" ht="16.899999999999999" customHeight="1" x14ac:dyDescent="0.25">
      <c r="A427" s="164"/>
      <c r="B427" s="164"/>
      <c r="C427" s="52" t="s">
        <v>28</v>
      </c>
      <c r="D427" s="51">
        <v>1</v>
      </c>
      <c r="E427" s="50">
        <v>0.5</v>
      </c>
      <c r="F427" s="50">
        <v>1</v>
      </c>
      <c r="G427" s="50">
        <f t="shared" si="6"/>
        <v>1</v>
      </c>
      <c r="H427" s="48">
        <v>0.75</v>
      </c>
    </row>
    <row r="428" spans="1:8" ht="16.899999999999999" customHeight="1" x14ac:dyDescent="0.25">
      <c r="A428" s="164"/>
      <c r="B428" s="164" t="s">
        <v>28</v>
      </c>
      <c r="C428" s="52" t="s">
        <v>31</v>
      </c>
      <c r="D428" s="51">
        <v>1275.7940649841846</v>
      </c>
      <c r="E428" s="50">
        <v>1110.9313222017604</v>
      </c>
      <c r="F428" s="50">
        <v>2159.3118710783287</v>
      </c>
      <c r="G428" s="50">
        <f t="shared" si="6"/>
        <v>1.6925238409108736</v>
      </c>
      <c r="H428" s="48">
        <v>1213.214966371228</v>
      </c>
    </row>
    <row r="429" spans="1:8" ht="16.899999999999999" customHeight="1" x14ac:dyDescent="0.25">
      <c r="A429" s="164"/>
      <c r="B429" s="164"/>
      <c r="C429" s="52" t="s">
        <v>29</v>
      </c>
      <c r="D429" s="51">
        <v>766.11635620915024</v>
      </c>
      <c r="E429" s="50">
        <v>764.78385620915026</v>
      </c>
      <c r="F429" s="50">
        <v>19372.798182189541</v>
      </c>
      <c r="G429" s="50">
        <f t="shared" si="6"/>
        <v>25.287018120914201</v>
      </c>
      <c r="H429" s="48">
        <v>17065.905075571896</v>
      </c>
    </row>
    <row r="430" spans="1:8" ht="16.899999999999999" customHeight="1" x14ac:dyDescent="0.25">
      <c r="A430" s="164"/>
      <c r="B430" s="164"/>
      <c r="C430" s="52" t="s">
        <v>28</v>
      </c>
      <c r="D430" s="51">
        <v>2041.9104211933352</v>
      </c>
      <c r="E430" s="50">
        <v>1875.7151784109103</v>
      </c>
      <c r="F430" s="50">
        <v>21532.110053267876</v>
      </c>
      <c r="G430" s="50">
        <f t="shared" si="6"/>
        <v>10.545080641042059</v>
      </c>
      <c r="H430" s="48">
        <v>18279.120041943119</v>
      </c>
    </row>
    <row r="431" spans="1:8" ht="16.899999999999999" customHeight="1" x14ac:dyDescent="0.25">
      <c r="A431" s="164" t="s">
        <v>19</v>
      </c>
      <c r="B431" s="164" t="s">
        <v>40</v>
      </c>
      <c r="C431" s="52" t="s">
        <v>31</v>
      </c>
      <c r="D431" s="51">
        <v>13.93205022992985</v>
      </c>
      <c r="E431" s="50">
        <v>13.93205022992985</v>
      </c>
      <c r="F431" s="50">
        <v>48.316350197396716</v>
      </c>
      <c r="G431" s="50">
        <f t="shared" si="6"/>
        <v>3.468</v>
      </c>
      <c r="H431" s="48">
        <v>48.316350197396716</v>
      </c>
    </row>
    <row r="432" spans="1:8" ht="16.899999999999999" customHeight="1" x14ac:dyDescent="0.25">
      <c r="A432" s="164"/>
      <c r="B432" s="164"/>
      <c r="C432" s="52" t="s">
        <v>28</v>
      </c>
      <c r="D432" s="51">
        <v>13.93205022992985</v>
      </c>
      <c r="E432" s="50">
        <v>13.93205022992985</v>
      </c>
      <c r="F432" s="50">
        <v>48.316350197396716</v>
      </c>
      <c r="G432" s="50">
        <f t="shared" si="6"/>
        <v>3.468</v>
      </c>
      <c r="H432" s="48">
        <v>48.316350197396716</v>
      </c>
    </row>
    <row r="433" spans="1:8" ht="16.899999999999999" customHeight="1" x14ac:dyDescent="0.25">
      <c r="A433" s="164"/>
      <c r="B433" s="164" t="s">
        <v>28</v>
      </c>
      <c r="C433" s="52" t="s">
        <v>31</v>
      </c>
      <c r="D433" s="51">
        <v>13.93205022992985</v>
      </c>
      <c r="E433" s="50">
        <v>13.93205022992985</v>
      </c>
      <c r="F433" s="50">
        <v>48.316350197396716</v>
      </c>
      <c r="G433" s="50">
        <f t="shared" si="6"/>
        <v>3.468</v>
      </c>
      <c r="H433" s="48">
        <v>48.316350197396716</v>
      </c>
    </row>
    <row r="434" spans="1:8" ht="16.899999999999999" customHeight="1" x14ac:dyDescent="0.25">
      <c r="A434" s="164"/>
      <c r="B434" s="164"/>
      <c r="C434" s="52" t="s">
        <v>28</v>
      </c>
      <c r="D434" s="51">
        <v>13.93205022992985</v>
      </c>
      <c r="E434" s="50">
        <v>13.93205022992985</v>
      </c>
      <c r="F434" s="50">
        <v>48.316350197396716</v>
      </c>
      <c r="G434" s="50">
        <f t="shared" si="6"/>
        <v>3.468</v>
      </c>
      <c r="H434" s="48">
        <v>48.316350197396716</v>
      </c>
    </row>
    <row r="435" spans="1:8" ht="16.899999999999999" customHeight="1" x14ac:dyDescent="0.25">
      <c r="A435" s="164" t="s">
        <v>70</v>
      </c>
      <c r="B435" s="164" t="s">
        <v>33</v>
      </c>
      <c r="C435" s="52" t="s">
        <v>31</v>
      </c>
      <c r="D435" s="51">
        <v>2876.5709778042738</v>
      </c>
      <c r="E435" s="50">
        <v>2120.7154603767813</v>
      </c>
      <c r="F435" s="50">
        <v>883.80054426372158</v>
      </c>
      <c r="G435" s="50">
        <f t="shared" ref="G435:G452" si="7">IFERROR((F435/D435),"")</f>
        <v>0.30724100016413941</v>
      </c>
      <c r="H435" s="48">
        <v>285.26198503012182</v>
      </c>
    </row>
    <row r="436" spans="1:8" ht="16.899999999999999" customHeight="1" x14ac:dyDescent="0.25">
      <c r="A436" s="164"/>
      <c r="B436" s="164"/>
      <c r="C436" s="52" t="s">
        <v>29</v>
      </c>
      <c r="D436" s="51">
        <v>732.06315160210409</v>
      </c>
      <c r="E436" s="50">
        <v>719.91028574844563</v>
      </c>
      <c r="F436" s="50">
        <v>370.40375864817474</v>
      </c>
      <c r="G436" s="50">
        <f t="shared" si="7"/>
        <v>0.50597241213077626</v>
      </c>
      <c r="H436" s="48">
        <v>348.3575458313407</v>
      </c>
    </row>
    <row r="437" spans="1:8" ht="16.899999999999999" customHeight="1" x14ac:dyDescent="0.25">
      <c r="A437" s="164"/>
      <c r="B437" s="164"/>
      <c r="C437" s="52" t="s">
        <v>28</v>
      </c>
      <c r="D437" s="51">
        <v>3608.6341294063777</v>
      </c>
      <c r="E437" s="50">
        <v>2840.6257461252267</v>
      </c>
      <c r="F437" s="50">
        <v>1254.2043029118963</v>
      </c>
      <c r="G437" s="50">
        <f t="shared" si="7"/>
        <v>0.34755651527305531</v>
      </c>
      <c r="H437" s="48">
        <v>633.61953086146252</v>
      </c>
    </row>
    <row r="438" spans="1:8" ht="16.899999999999999" customHeight="1" x14ac:dyDescent="0.25">
      <c r="A438" s="164"/>
      <c r="B438" s="164" t="s">
        <v>37</v>
      </c>
      <c r="C438" s="52" t="s">
        <v>31</v>
      </c>
      <c r="D438" s="51">
        <v>1472.3787154065421</v>
      </c>
      <c r="E438" s="50">
        <v>1414.1414520063572</v>
      </c>
      <c r="F438" s="50">
        <v>576.50179093462634</v>
      </c>
      <c r="G438" s="50">
        <f t="shared" si="7"/>
        <v>0.39154450203760721</v>
      </c>
      <c r="H438" s="48">
        <v>234.46995302794252</v>
      </c>
    </row>
    <row r="439" spans="1:8" ht="16.899999999999999" customHeight="1" x14ac:dyDescent="0.25">
      <c r="A439" s="164"/>
      <c r="B439" s="164"/>
      <c r="C439" s="52" t="s">
        <v>29</v>
      </c>
      <c r="D439" s="51">
        <v>237.125</v>
      </c>
      <c r="E439" s="50">
        <v>236.375</v>
      </c>
      <c r="F439" s="50">
        <v>147.35719999999998</v>
      </c>
      <c r="G439" s="50">
        <f t="shared" si="7"/>
        <v>0.6214325777543489</v>
      </c>
      <c r="H439" s="48">
        <v>122.33249999999998</v>
      </c>
    </row>
    <row r="440" spans="1:8" ht="16.899999999999999" customHeight="1" x14ac:dyDescent="0.25">
      <c r="A440" s="164"/>
      <c r="B440" s="164"/>
      <c r="C440" s="52" t="s">
        <v>28</v>
      </c>
      <c r="D440" s="51">
        <v>1709.5037154065421</v>
      </c>
      <c r="E440" s="50">
        <v>1650.5164520063572</v>
      </c>
      <c r="F440" s="50">
        <v>723.85899093462649</v>
      </c>
      <c r="G440" s="50">
        <f t="shared" si="7"/>
        <v>0.42343224200743163</v>
      </c>
      <c r="H440" s="48">
        <v>356.80245302794248</v>
      </c>
    </row>
    <row r="441" spans="1:8" ht="16.899999999999999" customHeight="1" x14ac:dyDescent="0.25">
      <c r="A441" s="164"/>
      <c r="B441" s="164" t="s">
        <v>32</v>
      </c>
      <c r="C441" s="52" t="s">
        <v>31</v>
      </c>
      <c r="D441" s="51">
        <v>1437.3602802864648</v>
      </c>
      <c r="E441" s="50">
        <v>1389.1700343936427</v>
      </c>
      <c r="F441" s="50">
        <v>582.06655424548205</v>
      </c>
      <c r="G441" s="50">
        <f t="shared" si="7"/>
        <v>0.40495522398147571</v>
      </c>
      <c r="H441" s="48">
        <v>335.0809818240632</v>
      </c>
    </row>
    <row r="442" spans="1:8" ht="16.899999999999999" customHeight="1" x14ac:dyDescent="0.25">
      <c r="A442" s="164"/>
      <c r="B442" s="164"/>
      <c r="C442" s="52" t="s">
        <v>29</v>
      </c>
      <c r="D442" s="51">
        <v>38.688333333333333</v>
      </c>
      <c r="E442" s="50">
        <v>37.17583333333333</v>
      </c>
      <c r="F442" s="50">
        <v>15.90666666666667</v>
      </c>
      <c r="G442" s="50">
        <f t="shared" si="7"/>
        <v>0.41114892517124035</v>
      </c>
      <c r="H442" s="48">
        <v>10.389999999999999</v>
      </c>
    </row>
    <row r="443" spans="1:8" ht="16.899999999999999" customHeight="1" x14ac:dyDescent="0.25">
      <c r="A443" s="164"/>
      <c r="B443" s="164"/>
      <c r="C443" s="52" t="s">
        <v>28</v>
      </c>
      <c r="D443" s="51">
        <v>1476.0486136197981</v>
      </c>
      <c r="E443" s="50">
        <v>1426.3458677269762</v>
      </c>
      <c r="F443" s="50">
        <v>597.9732209121488</v>
      </c>
      <c r="G443" s="50">
        <f t="shared" si="7"/>
        <v>0.40511756550192818</v>
      </c>
      <c r="H443" s="48">
        <v>345.47098182406319</v>
      </c>
    </row>
    <row r="444" spans="1:8" ht="16.899999999999999" customHeight="1" x14ac:dyDescent="0.25">
      <c r="A444" s="164"/>
      <c r="B444" s="164" t="s">
        <v>42</v>
      </c>
      <c r="C444" s="52" t="s">
        <v>31</v>
      </c>
      <c r="D444" s="51">
        <v>4324.5125565400758</v>
      </c>
      <c r="E444" s="50">
        <v>3475.2870296248993</v>
      </c>
      <c r="F444" s="50">
        <v>1620.7167889378868</v>
      </c>
      <c r="G444" s="50">
        <f t="shared" si="7"/>
        <v>0.37477444399758614</v>
      </c>
      <c r="H444" s="48">
        <v>938.39874205868352</v>
      </c>
    </row>
    <row r="445" spans="1:8" ht="16.899999999999999" customHeight="1" x14ac:dyDescent="0.25">
      <c r="A445" s="164"/>
      <c r="B445" s="164"/>
      <c r="C445" s="52" t="s">
        <v>29</v>
      </c>
      <c r="D445" s="51">
        <v>45.855745756800737</v>
      </c>
      <c r="E445" s="50">
        <v>43.393986863520112</v>
      </c>
      <c r="F445" s="50">
        <v>21.298139095559169</v>
      </c>
      <c r="G445" s="50">
        <f t="shared" si="7"/>
        <v>0.46445955123084004</v>
      </c>
      <c r="H445" s="48">
        <v>11.061675191815857</v>
      </c>
    </row>
    <row r="446" spans="1:8" ht="16.899999999999999" customHeight="1" x14ac:dyDescent="0.25">
      <c r="A446" s="164"/>
      <c r="B446" s="164"/>
      <c r="C446" s="52" t="s">
        <v>28</v>
      </c>
      <c r="D446" s="51">
        <v>4370.3683022968762</v>
      </c>
      <c r="E446" s="50">
        <v>3518.6810164884196</v>
      </c>
      <c r="F446" s="50">
        <v>1642.014928033446</v>
      </c>
      <c r="G446" s="50">
        <f t="shared" si="7"/>
        <v>0.37571545793302458</v>
      </c>
      <c r="H446" s="48">
        <v>949.4604172504994</v>
      </c>
    </row>
    <row r="447" spans="1:8" ht="16.899999999999999" customHeight="1" x14ac:dyDescent="0.25">
      <c r="A447" s="164"/>
      <c r="B447" s="164" t="s">
        <v>36</v>
      </c>
      <c r="C447" s="52" t="s">
        <v>31</v>
      </c>
      <c r="D447" s="51">
        <v>1331.9126683619388</v>
      </c>
      <c r="E447" s="50">
        <v>712.98432081413034</v>
      </c>
      <c r="F447" s="50">
        <v>438.10739489667873</v>
      </c>
      <c r="G447" s="50">
        <f t="shared" si="7"/>
        <v>0.32893102175797145</v>
      </c>
      <c r="H447" s="48">
        <v>97.124235887940898</v>
      </c>
    </row>
    <row r="448" spans="1:8" ht="16.899999999999999" customHeight="1" x14ac:dyDescent="0.25">
      <c r="A448" s="164"/>
      <c r="B448" s="164"/>
      <c r="C448" s="52" t="s">
        <v>29</v>
      </c>
      <c r="D448" s="51">
        <v>23.35125</v>
      </c>
      <c r="E448" s="50">
        <v>23.35125</v>
      </c>
      <c r="F448" s="50">
        <v>2.875</v>
      </c>
      <c r="G448" s="50">
        <f t="shared" si="7"/>
        <v>0.12311974733686633</v>
      </c>
      <c r="H448" s="48">
        <v>2.8400000000000003</v>
      </c>
    </row>
    <row r="449" spans="1:8" ht="16.899999999999999" customHeight="1" x14ac:dyDescent="0.25">
      <c r="A449" s="164"/>
      <c r="B449" s="164"/>
      <c r="C449" s="52" t="s">
        <v>28</v>
      </c>
      <c r="D449" s="51">
        <v>1355.2639183619387</v>
      </c>
      <c r="E449" s="50">
        <v>736.33557081413028</v>
      </c>
      <c r="F449" s="50">
        <v>440.98239489667873</v>
      </c>
      <c r="G449" s="50">
        <f t="shared" si="7"/>
        <v>0.32538488549867034</v>
      </c>
      <c r="H449" s="48">
        <v>99.964235887940887</v>
      </c>
    </row>
    <row r="450" spans="1:8" ht="16.899999999999999" customHeight="1" x14ac:dyDescent="0.25">
      <c r="A450" s="164"/>
      <c r="B450" s="164" t="s">
        <v>38</v>
      </c>
      <c r="C450" s="52" t="s">
        <v>31</v>
      </c>
      <c r="D450" s="51">
        <v>11156.184464298136</v>
      </c>
      <c r="E450" s="50">
        <v>10216.455719754027</v>
      </c>
      <c r="F450" s="50">
        <v>4149.0109783597836</v>
      </c>
      <c r="G450" s="50">
        <f t="shared" si="7"/>
        <v>0.37190232840245607</v>
      </c>
      <c r="H450" s="48">
        <v>2035.1499891986905</v>
      </c>
    </row>
    <row r="451" spans="1:8" ht="16.899999999999999" customHeight="1" x14ac:dyDescent="0.25">
      <c r="A451" s="164"/>
      <c r="B451" s="164"/>
      <c r="C451" s="52" t="s">
        <v>29</v>
      </c>
      <c r="D451" s="51">
        <v>45.750000000000007</v>
      </c>
      <c r="E451" s="50">
        <v>43.25</v>
      </c>
      <c r="F451" s="50">
        <v>23.474999999999998</v>
      </c>
      <c r="G451" s="50">
        <f t="shared" si="7"/>
        <v>0.51311475409836049</v>
      </c>
      <c r="H451" s="48">
        <v>2.75</v>
      </c>
    </row>
    <row r="452" spans="1:8" ht="16.899999999999999" customHeight="1" x14ac:dyDescent="0.25">
      <c r="A452" s="164"/>
      <c r="B452" s="164"/>
      <c r="C452" s="52" t="s">
        <v>28</v>
      </c>
      <c r="D452" s="51">
        <v>11201.934464298136</v>
      </c>
      <c r="E452" s="50">
        <v>10259.705719754025</v>
      </c>
      <c r="F452" s="50">
        <v>4172.485978359784</v>
      </c>
      <c r="G452" s="50">
        <f t="shared" si="7"/>
        <v>0.37247905633245587</v>
      </c>
      <c r="H452" s="48">
        <v>2037.8999891986905</v>
      </c>
    </row>
    <row r="453" spans="1:8" ht="16.899999999999999" customHeight="1" x14ac:dyDescent="0.25">
      <c r="A453" s="164"/>
      <c r="B453" s="164" t="s">
        <v>41</v>
      </c>
      <c r="C453" s="52" t="s">
        <v>31</v>
      </c>
      <c r="D453" s="51">
        <v>46200.318557113642</v>
      </c>
      <c r="E453" s="50">
        <v>41811.113443037422</v>
      </c>
      <c r="F453" s="50">
        <v>25301.386829463547</v>
      </c>
      <c r="G453" s="50">
        <f t="shared" ref="G453:G516" si="8">IFERROR((F453/D453),"")</f>
        <v>0.5476452894623558</v>
      </c>
      <c r="H453" s="48">
        <v>14119.791260536758</v>
      </c>
    </row>
    <row r="454" spans="1:8" ht="16.899999999999999" customHeight="1" x14ac:dyDescent="0.25">
      <c r="A454" s="164"/>
      <c r="B454" s="164"/>
      <c r="C454" s="52" t="s">
        <v>29</v>
      </c>
      <c r="D454" s="51">
        <v>152.5</v>
      </c>
      <c r="E454" s="50">
        <v>147</v>
      </c>
      <c r="F454" s="50">
        <v>66.90623076923076</v>
      </c>
      <c r="G454" s="50">
        <f t="shared" si="8"/>
        <v>0.43872938209331647</v>
      </c>
      <c r="H454" s="48">
        <v>36.799999999999997</v>
      </c>
    </row>
    <row r="455" spans="1:8" ht="16.899999999999999" customHeight="1" x14ac:dyDescent="0.25">
      <c r="A455" s="164"/>
      <c r="B455" s="164"/>
      <c r="C455" s="52" t="s">
        <v>28</v>
      </c>
      <c r="D455" s="51">
        <v>46352.818557113649</v>
      </c>
      <c r="E455" s="50">
        <v>41958.113443037422</v>
      </c>
      <c r="F455" s="50">
        <v>25368.29306023278</v>
      </c>
      <c r="G455" s="50">
        <f t="shared" si="8"/>
        <v>0.54728695794356552</v>
      </c>
      <c r="H455" s="48">
        <v>14156.591260536758</v>
      </c>
    </row>
    <row r="456" spans="1:8" ht="16.899999999999999" customHeight="1" x14ac:dyDescent="0.25">
      <c r="A456" s="164"/>
      <c r="B456" s="164" t="s">
        <v>40</v>
      </c>
      <c r="C456" s="52" t="s">
        <v>31</v>
      </c>
      <c r="D456" s="51">
        <v>5012.7634611121712</v>
      </c>
      <c r="E456" s="50">
        <v>4567.0991614825953</v>
      </c>
      <c r="F456" s="50">
        <v>3095.6633395544859</v>
      </c>
      <c r="G456" s="50">
        <f t="shared" si="8"/>
        <v>0.6175562369080263</v>
      </c>
      <c r="H456" s="48">
        <v>1678.7242406010814</v>
      </c>
    </row>
    <row r="457" spans="1:8" ht="16.899999999999999" customHeight="1" x14ac:dyDescent="0.25">
      <c r="A457" s="164"/>
      <c r="B457" s="164"/>
      <c r="C457" s="52" t="s">
        <v>29</v>
      </c>
      <c r="D457" s="51">
        <v>12.008071428571428</v>
      </c>
      <c r="E457" s="50">
        <v>10.255571428571429</v>
      </c>
      <c r="F457" s="50">
        <v>4.7358071428571433</v>
      </c>
      <c r="G457" s="50">
        <f t="shared" si="8"/>
        <v>0.39438532415696592</v>
      </c>
      <c r="H457" s="48">
        <v>2.9696785714285712</v>
      </c>
    </row>
    <row r="458" spans="1:8" ht="16.899999999999999" customHeight="1" x14ac:dyDescent="0.25">
      <c r="A458" s="164"/>
      <c r="B458" s="164"/>
      <c r="C458" s="52" t="s">
        <v>28</v>
      </c>
      <c r="D458" s="51">
        <v>5024.7715325407435</v>
      </c>
      <c r="E458" s="50">
        <v>4577.354732911167</v>
      </c>
      <c r="F458" s="50">
        <v>3100.3991466973434</v>
      </c>
      <c r="G458" s="50">
        <f t="shared" si="8"/>
        <v>0.61702290872708521</v>
      </c>
      <c r="H458" s="48">
        <v>1681.6939191725096</v>
      </c>
    </row>
    <row r="459" spans="1:8" ht="16.899999999999999" customHeight="1" x14ac:dyDescent="0.25">
      <c r="A459" s="164"/>
      <c r="B459" s="164" t="s">
        <v>35</v>
      </c>
      <c r="C459" s="52" t="s">
        <v>31</v>
      </c>
      <c r="D459" s="51">
        <v>3034.1775126660791</v>
      </c>
      <c r="E459" s="50">
        <v>1510.5026799373434</v>
      </c>
      <c r="F459" s="50">
        <v>734.73370250401626</v>
      </c>
      <c r="G459" s="50">
        <f t="shared" si="8"/>
        <v>0.24215251066784768</v>
      </c>
      <c r="H459" s="48">
        <v>198.85174742957008</v>
      </c>
    </row>
    <row r="460" spans="1:8" ht="16.899999999999999" customHeight="1" x14ac:dyDescent="0.25">
      <c r="A460" s="164"/>
      <c r="B460" s="164"/>
      <c r="C460" s="52" t="s">
        <v>29</v>
      </c>
      <c r="D460" s="51">
        <v>7.2792912172573185</v>
      </c>
      <c r="E460" s="50">
        <v>2.0503235747303545</v>
      </c>
      <c r="F460" s="50">
        <v>0.78437080123266556</v>
      </c>
      <c r="G460" s="50">
        <f t="shared" si="8"/>
        <v>0.10775373285974946</v>
      </c>
      <c r="H460" s="48">
        <v>0.46636363636363637</v>
      </c>
    </row>
    <row r="461" spans="1:8" ht="16.899999999999999" customHeight="1" x14ac:dyDescent="0.25">
      <c r="A461" s="164"/>
      <c r="B461" s="164"/>
      <c r="C461" s="52" t="s">
        <v>28</v>
      </c>
      <c r="D461" s="51">
        <v>3041.4568038833363</v>
      </c>
      <c r="E461" s="50">
        <v>1512.5530035120737</v>
      </c>
      <c r="F461" s="50">
        <v>735.51807330524889</v>
      </c>
      <c r="G461" s="50">
        <f t="shared" si="8"/>
        <v>0.24183084644376288</v>
      </c>
      <c r="H461" s="48">
        <v>199.31811106593372</v>
      </c>
    </row>
    <row r="462" spans="1:8" ht="16.899999999999999" customHeight="1" x14ac:dyDescent="0.25">
      <c r="A462" s="164"/>
      <c r="B462" s="164" t="s">
        <v>39</v>
      </c>
      <c r="C462" s="52" t="s">
        <v>31</v>
      </c>
      <c r="D462" s="51">
        <v>2248.380665706693</v>
      </c>
      <c r="E462" s="50">
        <v>1528.033084272927</v>
      </c>
      <c r="F462" s="50">
        <v>345.26144995439739</v>
      </c>
      <c r="G462" s="50">
        <f t="shared" si="8"/>
        <v>0.15356005111611187</v>
      </c>
      <c r="H462" s="48">
        <v>151.55966982661229</v>
      </c>
    </row>
    <row r="463" spans="1:8" ht="16.899999999999999" customHeight="1" x14ac:dyDescent="0.25">
      <c r="A463" s="164"/>
      <c r="B463" s="164"/>
      <c r="C463" s="52" t="s">
        <v>29</v>
      </c>
      <c r="D463" s="51">
        <v>2</v>
      </c>
      <c r="E463" s="50">
        <v>2</v>
      </c>
      <c r="F463" s="50">
        <v>1</v>
      </c>
      <c r="G463" s="50">
        <f t="shared" si="8"/>
        <v>0.5</v>
      </c>
      <c r="H463" s="53"/>
    </row>
    <row r="464" spans="1:8" ht="16.899999999999999" customHeight="1" x14ac:dyDescent="0.25">
      <c r="A464" s="164"/>
      <c r="B464" s="164"/>
      <c r="C464" s="52" t="s">
        <v>28</v>
      </c>
      <c r="D464" s="51">
        <v>2250.380665706693</v>
      </c>
      <c r="E464" s="50">
        <v>1530.0330842729272</v>
      </c>
      <c r="F464" s="50">
        <v>346.26144995439739</v>
      </c>
      <c r="G464" s="50">
        <f t="shared" si="8"/>
        <v>0.15386794564628026</v>
      </c>
      <c r="H464" s="48">
        <v>151.55966982661229</v>
      </c>
    </row>
    <row r="465" spans="1:8" ht="16.899999999999999" customHeight="1" x14ac:dyDescent="0.25">
      <c r="A465" s="164"/>
      <c r="B465" s="164" t="s">
        <v>28</v>
      </c>
      <c r="C465" s="52" t="s">
        <v>31</v>
      </c>
      <c r="D465" s="51">
        <v>79094.559859296001</v>
      </c>
      <c r="E465" s="50">
        <v>68745.502385700122</v>
      </c>
      <c r="F465" s="50">
        <v>37727.249373114631</v>
      </c>
      <c r="G465" s="50">
        <f t="shared" si="8"/>
        <v>0.47698918155975478</v>
      </c>
      <c r="H465" s="48">
        <v>20074.412805421471</v>
      </c>
    </row>
    <row r="466" spans="1:8" ht="16.899999999999999" customHeight="1" x14ac:dyDescent="0.25">
      <c r="A466" s="164"/>
      <c r="B466" s="164"/>
      <c r="C466" s="52" t="s">
        <v>29</v>
      </c>
      <c r="D466" s="51">
        <v>1296.6208433380671</v>
      </c>
      <c r="E466" s="50">
        <v>1264.7622509486009</v>
      </c>
      <c r="F466" s="50">
        <v>654.74217312372116</v>
      </c>
      <c r="G466" s="50">
        <f t="shared" si="8"/>
        <v>0.50496039492788769</v>
      </c>
      <c r="H466" s="48">
        <v>537.96776323094889</v>
      </c>
    </row>
    <row r="467" spans="1:8" ht="16.899999999999999" customHeight="1" x14ac:dyDescent="0.25">
      <c r="A467" s="164"/>
      <c r="B467" s="164"/>
      <c r="C467" s="52" t="s">
        <v>28</v>
      </c>
      <c r="D467" s="51">
        <v>80391.180702634025</v>
      </c>
      <c r="E467" s="50">
        <v>70010.264636648732</v>
      </c>
      <c r="F467" s="50">
        <v>38381.991546238372</v>
      </c>
      <c r="G467" s="50">
        <f t="shared" si="8"/>
        <v>0.47744032629913574</v>
      </c>
      <c r="H467" s="48">
        <v>20612.380568652417</v>
      </c>
    </row>
    <row r="468" spans="1:8" ht="16.899999999999999" customHeight="1" x14ac:dyDescent="0.25">
      <c r="A468" s="164" t="s">
        <v>20</v>
      </c>
      <c r="B468" s="164" t="s">
        <v>33</v>
      </c>
      <c r="C468" s="52" t="s">
        <v>31</v>
      </c>
      <c r="D468" s="51">
        <v>582.60330442444183</v>
      </c>
      <c r="E468" s="50">
        <v>582.60330442444183</v>
      </c>
      <c r="F468" s="50">
        <v>111.85983444949284</v>
      </c>
      <c r="G468" s="50">
        <f t="shared" si="8"/>
        <v>0.192</v>
      </c>
      <c r="H468" s="48">
        <v>111.85983444949284</v>
      </c>
    </row>
    <row r="469" spans="1:8" ht="16.899999999999999" customHeight="1" x14ac:dyDescent="0.25">
      <c r="A469" s="164"/>
      <c r="B469" s="164"/>
      <c r="C469" s="52" t="s">
        <v>29</v>
      </c>
      <c r="D469" s="51">
        <v>0.53658536585365857</v>
      </c>
      <c r="E469" s="50">
        <v>0.10731707317073172</v>
      </c>
      <c r="F469" s="50">
        <v>0.16097560975609757</v>
      </c>
      <c r="G469" s="50">
        <f t="shared" si="8"/>
        <v>0.3</v>
      </c>
      <c r="H469" s="48">
        <v>0.10731707317073172</v>
      </c>
    </row>
    <row r="470" spans="1:8" ht="16.899999999999999" customHeight="1" x14ac:dyDescent="0.25">
      <c r="A470" s="164"/>
      <c r="B470" s="164"/>
      <c r="C470" s="52" t="s">
        <v>28</v>
      </c>
      <c r="D470" s="51">
        <v>583.13988979029546</v>
      </c>
      <c r="E470" s="50">
        <v>582.71062149761258</v>
      </c>
      <c r="F470" s="50">
        <v>112.02081005924893</v>
      </c>
      <c r="G470" s="50">
        <f t="shared" si="8"/>
        <v>0.19209937790318724</v>
      </c>
      <c r="H470" s="48">
        <v>111.96715152266357</v>
      </c>
    </row>
    <row r="471" spans="1:8" ht="16.899999999999999" customHeight="1" x14ac:dyDescent="0.25">
      <c r="A471" s="164"/>
      <c r="B471" s="164" t="s">
        <v>37</v>
      </c>
      <c r="C471" s="52" t="s">
        <v>31</v>
      </c>
      <c r="D471" s="51">
        <v>212.2801204146412</v>
      </c>
      <c r="E471" s="50">
        <v>182.13892357757788</v>
      </c>
      <c r="F471" s="50">
        <v>40.706247029326065</v>
      </c>
      <c r="G471" s="50">
        <f t="shared" si="8"/>
        <v>0.1917572260172814</v>
      </c>
      <c r="H471" s="48">
        <v>40.706247029326065</v>
      </c>
    </row>
    <row r="472" spans="1:8" ht="16.899999999999999" customHeight="1" x14ac:dyDescent="0.25">
      <c r="A472" s="164"/>
      <c r="B472" s="164"/>
      <c r="C472" s="52" t="s">
        <v>29</v>
      </c>
      <c r="D472" s="51">
        <v>195</v>
      </c>
      <c r="E472" s="50">
        <v>195</v>
      </c>
      <c r="F472" s="50">
        <v>467.7</v>
      </c>
      <c r="G472" s="50">
        <f t="shared" si="8"/>
        <v>2.3984615384615382</v>
      </c>
      <c r="H472" s="48">
        <v>467.7</v>
      </c>
    </row>
    <row r="473" spans="1:8" ht="16.899999999999999" customHeight="1" x14ac:dyDescent="0.25">
      <c r="A473" s="164"/>
      <c r="B473" s="164"/>
      <c r="C473" s="52" t="s">
        <v>28</v>
      </c>
      <c r="D473" s="51">
        <v>407.2801204146412</v>
      </c>
      <c r="E473" s="50">
        <v>377.13892357757788</v>
      </c>
      <c r="F473" s="50">
        <v>508.4062470293261</v>
      </c>
      <c r="G473" s="50">
        <f t="shared" si="8"/>
        <v>1.2482962500397294</v>
      </c>
      <c r="H473" s="48">
        <v>508.4062470293261</v>
      </c>
    </row>
    <row r="474" spans="1:8" ht="16.899999999999999" customHeight="1" x14ac:dyDescent="0.25">
      <c r="A474" s="164"/>
      <c r="B474" s="164" t="s">
        <v>32</v>
      </c>
      <c r="C474" s="52" t="s">
        <v>31</v>
      </c>
      <c r="D474" s="51">
        <v>132.71615842273775</v>
      </c>
      <c r="E474" s="50">
        <v>132.71615842273775</v>
      </c>
      <c r="F474" s="50">
        <v>15.963899491452841</v>
      </c>
      <c r="G474" s="50">
        <f t="shared" si="8"/>
        <v>0.12028602757324693</v>
      </c>
      <c r="H474" s="48">
        <v>15.963899491452841</v>
      </c>
    </row>
    <row r="475" spans="1:8" ht="16.899999999999999" customHeight="1" x14ac:dyDescent="0.25">
      <c r="A475" s="164"/>
      <c r="B475" s="164"/>
      <c r="C475" s="52" t="s">
        <v>28</v>
      </c>
      <c r="D475" s="51">
        <v>132.71615842273775</v>
      </c>
      <c r="E475" s="50">
        <v>132.71615842273775</v>
      </c>
      <c r="F475" s="50">
        <v>15.963899491452841</v>
      </c>
      <c r="G475" s="50">
        <f t="shared" si="8"/>
        <v>0.12028602757324693</v>
      </c>
      <c r="H475" s="48">
        <v>15.963899491452841</v>
      </c>
    </row>
    <row r="476" spans="1:8" ht="16.899999999999999" customHeight="1" x14ac:dyDescent="0.25">
      <c r="A476" s="164"/>
      <c r="B476" s="164" t="s">
        <v>42</v>
      </c>
      <c r="C476" s="52" t="s">
        <v>31</v>
      </c>
      <c r="D476" s="51">
        <v>173.95169256865694</v>
      </c>
      <c r="E476" s="50">
        <v>173.95169256865694</v>
      </c>
      <c r="F476" s="50">
        <v>68.958628810906646</v>
      </c>
      <c r="G476" s="50">
        <f t="shared" si="8"/>
        <v>0.39642401745352024</v>
      </c>
      <c r="H476" s="48">
        <v>68.958628810906646</v>
      </c>
    </row>
    <row r="477" spans="1:8" ht="16.899999999999999" customHeight="1" x14ac:dyDescent="0.25">
      <c r="A477" s="164"/>
      <c r="B477" s="164"/>
      <c r="C477" s="52" t="s">
        <v>29</v>
      </c>
      <c r="D477" s="51">
        <v>0.390625</v>
      </c>
      <c r="E477" s="50">
        <v>0.390625</v>
      </c>
      <c r="F477" s="50">
        <v>0.5</v>
      </c>
      <c r="G477" s="50">
        <f t="shared" si="8"/>
        <v>1.28</v>
      </c>
      <c r="H477" s="48">
        <v>0.375</v>
      </c>
    </row>
    <row r="478" spans="1:8" ht="16.899999999999999" customHeight="1" x14ac:dyDescent="0.25">
      <c r="A478" s="164"/>
      <c r="B478" s="164"/>
      <c r="C478" s="52" t="s">
        <v>28</v>
      </c>
      <c r="D478" s="51">
        <v>174.34231756865694</v>
      </c>
      <c r="E478" s="50">
        <v>174.34231756865694</v>
      </c>
      <c r="F478" s="50">
        <v>69.458628810906646</v>
      </c>
      <c r="G478" s="50">
        <f t="shared" si="8"/>
        <v>0.39840372538097912</v>
      </c>
      <c r="H478" s="48">
        <v>69.333628810906646</v>
      </c>
    </row>
    <row r="479" spans="1:8" ht="16.899999999999999" customHeight="1" x14ac:dyDescent="0.25">
      <c r="A479" s="164"/>
      <c r="B479" s="164" t="s">
        <v>36</v>
      </c>
      <c r="C479" s="52" t="s">
        <v>29</v>
      </c>
      <c r="D479" s="51">
        <v>4</v>
      </c>
      <c r="E479" s="50">
        <v>4</v>
      </c>
      <c r="F479" s="50">
        <v>4</v>
      </c>
      <c r="G479" s="50">
        <f t="shared" si="8"/>
        <v>1</v>
      </c>
      <c r="H479" s="53"/>
    </row>
    <row r="480" spans="1:8" ht="16.899999999999999" customHeight="1" x14ac:dyDescent="0.25">
      <c r="A480" s="164"/>
      <c r="B480" s="164"/>
      <c r="C480" s="52" t="s">
        <v>28</v>
      </c>
      <c r="D480" s="51">
        <v>4</v>
      </c>
      <c r="E480" s="50">
        <v>4</v>
      </c>
      <c r="F480" s="50">
        <v>4</v>
      </c>
      <c r="G480" s="50">
        <f t="shared" si="8"/>
        <v>1</v>
      </c>
      <c r="H480" s="53"/>
    </row>
    <row r="481" spans="1:8" ht="16.899999999999999" customHeight="1" x14ac:dyDescent="0.25">
      <c r="A481" s="164"/>
      <c r="B481" s="164" t="s">
        <v>38</v>
      </c>
      <c r="C481" s="52" t="s">
        <v>31</v>
      </c>
      <c r="D481" s="51">
        <v>822.92851256814617</v>
      </c>
      <c r="E481" s="50">
        <v>640.27797187448402</v>
      </c>
      <c r="F481" s="50">
        <v>269.80663017145724</v>
      </c>
      <c r="G481" s="50">
        <f t="shared" si="8"/>
        <v>0.32786156519168452</v>
      </c>
      <c r="H481" s="48">
        <v>269.80663017145724</v>
      </c>
    </row>
    <row r="482" spans="1:8" ht="16.899999999999999" customHeight="1" x14ac:dyDescent="0.25">
      <c r="A482" s="164"/>
      <c r="B482" s="164"/>
      <c r="C482" s="52" t="s">
        <v>28</v>
      </c>
      <c r="D482" s="51">
        <v>822.92851256814617</v>
      </c>
      <c r="E482" s="50">
        <v>640.27797187448402</v>
      </c>
      <c r="F482" s="50">
        <v>269.80663017145724</v>
      </c>
      <c r="G482" s="50">
        <f t="shared" si="8"/>
        <v>0.32786156519168452</v>
      </c>
      <c r="H482" s="48">
        <v>269.80663017145724</v>
      </c>
    </row>
    <row r="483" spans="1:8" ht="16.899999999999999" customHeight="1" x14ac:dyDescent="0.25">
      <c r="A483" s="164"/>
      <c r="B483" s="164" t="s">
        <v>41</v>
      </c>
      <c r="C483" s="52" t="s">
        <v>31</v>
      </c>
      <c r="D483" s="51">
        <v>202.77106888478329</v>
      </c>
      <c r="E483" s="50">
        <v>131.08032597366744</v>
      </c>
      <c r="F483" s="50">
        <v>90.167297847240917</v>
      </c>
      <c r="G483" s="50">
        <f t="shared" si="8"/>
        <v>0.44467535898069832</v>
      </c>
      <c r="H483" s="48">
        <v>90.167297847240917</v>
      </c>
    </row>
    <row r="484" spans="1:8" ht="16.899999999999999" customHeight="1" x14ac:dyDescent="0.25">
      <c r="A484" s="164"/>
      <c r="B484" s="164"/>
      <c r="C484" s="52" t="s">
        <v>28</v>
      </c>
      <c r="D484" s="51">
        <v>202.77106888478329</v>
      </c>
      <c r="E484" s="50">
        <v>131.08032597366744</v>
      </c>
      <c r="F484" s="50">
        <v>90.167297847240917</v>
      </c>
      <c r="G484" s="50">
        <f t="shared" si="8"/>
        <v>0.44467535898069832</v>
      </c>
      <c r="H484" s="48">
        <v>90.167297847240917</v>
      </c>
    </row>
    <row r="485" spans="1:8" ht="16.899999999999999" customHeight="1" x14ac:dyDescent="0.25">
      <c r="A485" s="164"/>
      <c r="B485" s="164" t="s">
        <v>40</v>
      </c>
      <c r="C485" s="52" t="s">
        <v>31</v>
      </c>
      <c r="D485" s="51">
        <v>59.877363473630481</v>
      </c>
      <c r="E485" s="50">
        <v>59.877363473630481</v>
      </c>
      <c r="F485" s="50">
        <v>47.872694358782567</v>
      </c>
      <c r="G485" s="50">
        <f t="shared" si="8"/>
        <v>0.79951239636436777</v>
      </c>
      <c r="H485" s="48">
        <v>47.872694358782567</v>
      </c>
    </row>
    <row r="486" spans="1:8" ht="16.899999999999999" customHeight="1" x14ac:dyDescent="0.25">
      <c r="A486" s="164"/>
      <c r="B486" s="164"/>
      <c r="C486" s="52" t="s">
        <v>28</v>
      </c>
      <c r="D486" s="51">
        <v>59.877363473630481</v>
      </c>
      <c r="E486" s="50">
        <v>59.877363473630481</v>
      </c>
      <c r="F486" s="50">
        <v>47.872694358782567</v>
      </c>
      <c r="G486" s="50">
        <f t="shared" si="8"/>
        <v>0.79951239636436777</v>
      </c>
      <c r="H486" s="48">
        <v>47.872694358782567</v>
      </c>
    </row>
    <row r="487" spans="1:8" ht="16.899999999999999" customHeight="1" x14ac:dyDescent="0.25">
      <c r="A487" s="164"/>
      <c r="B487" s="164" t="s">
        <v>35</v>
      </c>
      <c r="C487" s="52" t="s">
        <v>31</v>
      </c>
      <c r="D487" s="51">
        <v>147.89252933346256</v>
      </c>
      <c r="E487" s="50">
        <v>143.8933481958826</v>
      </c>
      <c r="F487" s="50">
        <v>124.32385284124256</v>
      </c>
      <c r="G487" s="50">
        <f t="shared" si="8"/>
        <v>0.84063646352901145</v>
      </c>
      <c r="H487" s="48">
        <v>124.32385284124256</v>
      </c>
    </row>
    <row r="488" spans="1:8" ht="16.899999999999999" customHeight="1" x14ac:dyDescent="0.25">
      <c r="A488" s="164"/>
      <c r="B488" s="164"/>
      <c r="C488" s="52" t="s">
        <v>28</v>
      </c>
      <c r="D488" s="51">
        <v>147.89252933346256</v>
      </c>
      <c r="E488" s="50">
        <v>143.8933481958826</v>
      </c>
      <c r="F488" s="50">
        <v>124.32385284124256</v>
      </c>
      <c r="G488" s="50">
        <f t="shared" si="8"/>
        <v>0.84063646352901145</v>
      </c>
      <c r="H488" s="48">
        <v>124.32385284124256</v>
      </c>
    </row>
    <row r="489" spans="1:8" ht="16.899999999999999" customHeight="1" x14ac:dyDescent="0.25">
      <c r="A489" s="164"/>
      <c r="B489" s="164" t="s">
        <v>39</v>
      </c>
      <c r="C489" s="52" t="s">
        <v>31</v>
      </c>
      <c r="D489" s="51">
        <v>28.270185023755943</v>
      </c>
      <c r="E489" s="50">
        <v>28.270185023755943</v>
      </c>
      <c r="F489" s="50">
        <v>6.1063599651312837</v>
      </c>
      <c r="G489" s="50">
        <f t="shared" si="8"/>
        <v>0.216</v>
      </c>
      <c r="H489" s="48">
        <v>6.1063599651312837</v>
      </c>
    </row>
    <row r="490" spans="1:8" ht="16.899999999999999" customHeight="1" x14ac:dyDescent="0.25">
      <c r="A490" s="164"/>
      <c r="B490" s="164"/>
      <c r="C490" s="52" t="s">
        <v>28</v>
      </c>
      <c r="D490" s="51">
        <v>28.270185023755943</v>
      </c>
      <c r="E490" s="50">
        <v>28.270185023755943</v>
      </c>
      <c r="F490" s="50">
        <v>6.1063599651312837</v>
      </c>
      <c r="G490" s="50">
        <f t="shared" si="8"/>
        <v>0.216</v>
      </c>
      <c r="H490" s="48">
        <v>6.1063599651312837</v>
      </c>
    </row>
    <row r="491" spans="1:8" ht="16.899999999999999" customHeight="1" x14ac:dyDescent="0.25">
      <c r="A491" s="164"/>
      <c r="B491" s="164" t="s">
        <v>28</v>
      </c>
      <c r="C491" s="52" t="s">
        <v>31</v>
      </c>
      <c r="D491" s="51">
        <v>2363.2909351142562</v>
      </c>
      <c r="E491" s="50">
        <v>2074.809273534835</v>
      </c>
      <c r="F491" s="50">
        <v>775.76544496503311</v>
      </c>
      <c r="G491" s="50">
        <f t="shared" si="8"/>
        <v>0.32825642981088476</v>
      </c>
      <c r="H491" s="48">
        <v>775.76544496503311</v>
      </c>
    </row>
    <row r="492" spans="1:8" ht="16.899999999999999" customHeight="1" x14ac:dyDescent="0.25">
      <c r="A492" s="164"/>
      <c r="B492" s="164"/>
      <c r="C492" s="52" t="s">
        <v>29</v>
      </c>
      <c r="D492" s="51">
        <v>199.92721036585363</v>
      </c>
      <c r="E492" s="50">
        <v>199.49794207317075</v>
      </c>
      <c r="F492" s="50">
        <v>472.36097560975611</v>
      </c>
      <c r="G492" s="50">
        <f t="shared" si="8"/>
        <v>2.3626647655682618</v>
      </c>
      <c r="H492" s="48">
        <v>468.18231707317074</v>
      </c>
    </row>
    <row r="493" spans="1:8" ht="16.899999999999999" customHeight="1" x14ac:dyDescent="0.25">
      <c r="A493" s="164"/>
      <c r="B493" s="164"/>
      <c r="C493" s="52" t="s">
        <v>28</v>
      </c>
      <c r="D493" s="51">
        <v>2563.2181454801093</v>
      </c>
      <c r="E493" s="50">
        <v>2274.3072156080057</v>
      </c>
      <c r="F493" s="50">
        <v>1248.1264205747891</v>
      </c>
      <c r="G493" s="50">
        <f t="shared" si="8"/>
        <v>0.48693726001264942</v>
      </c>
      <c r="H493" s="48">
        <v>1243.9477620382036</v>
      </c>
    </row>
    <row r="494" spans="1:8" ht="16.899999999999999" customHeight="1" x14ac:dyDescent="0.25">
      <c r="A494" s="164" t="s">
        <v>21</v>
      </c>
      <c r="B494" s="164" t="s">
        <v>33</v>
      </c>
      <c r="C494" s="52" t="s">
        <v>31</v>
      </c>
      <c r="D494" s="51">
        <v>63.831251505275802</v>
      </c>
      <c r="E494" s="50">
        <v>33.702212866041094</v>
      </c>
      <c r="F494" s="50">
        <v>44.286399592265681</v>
      </c>
      <c r="G494" s="50">
        <f t="shared" si="8"/>
        <v>0.69380434423419235</v>
      </c>
      <c r="H494" s="48">
        <v>0.9071584645143691</v>
      </c>
    </row>
    <row r="495" spans="1:8" ht="16.899999999999999" customHeight="1" x14ac:dyDescent="0.25">
      <c r="A495" s="164"/>
      <c r="B495" s="164"/>
      <c r="C495" s="52" t="s">
        <v>28</v>
      </c>
      <c r="D495" s="51">
        <v>63.831251505275802</v>
      </c>
      <c r="E495" s="50">
        <v>33.702212866041094</v>
      </c>
      <c r="F495" s="50">
        <v>44.286399592265681</v>
      </c>
      <c r="G495" s="50">
        <f t="shared" si="8"/>
        <v>0.69380434423419235</v>
      </c>
      <c r="H495" s="48">
        <v>0.9071584645143691</v>
      </c>
    </row>
    <row r="496" spans="1:8" ht="16.899999999999999" customHeight="1" x14ac:dyDescent="0.25">
      <c r="A496" s="164"/>
      <c r="B496" s="164" t="s">
        <v>37</v>
      </c>
      <c r="C496" s="52" t="s">
        <v>31</v>
      </c>
      <c r="D496" s="51">
        <v>16.574270465079614</v>
      </c>
      <c r="E496" s="50">
        <v>5.8120629721566104</v>
      </c>
      <c r="F496" s="50">
        <v>1.9718762925121485</v>
      </c>
      <c r="G496" s="50">
        <f t="shared" si="8"/>
        <v>0.11897213193586416</v>
      </c>
      <c r="H496" s="48">
        <v>0.20162325919799479</v>
      </c>
    </row>
    <row r="497" spans="1:8" ht="16.899999999999999" customHeight="1" x14ac:dyDescent="0.25">
      <c r="A497" s="164"/>
      <c r="B497" s="164"/>
      <c r="C497" s="52" t="s">
        <v>28</v>
      </c>
      <c r="D497" s="51">
        <v>16.574270465079614</v>
      </c>
      <c r="E497" s="50">
        <v>5.8120629721566104</v>
      </c>
      <c r="F497" s="50">
        <v>1.9718762925121485</v>
      </c>
      <c r="G497" s="50">
        <f t="shared" si="8"/>
        <v>0.11897213193586416</v>
      </c>
      <c r="H497" s="48">
        <v>0.20162325919799479</v>
      </c>
    </row>
    <row r="498" spans="1:8" ht="16.899999999999999" customHeight="1" x14ac:dyDescent="0.25">
      <c r="A498" s="164"/>
      <c r="B498" s="164" t="s">
        <v>32</v>
      </c>
      <c r="C498" s="52" t="s">
        <v>31</v>
      </c>
      <c r="D498" s="51">
        <v>82.945812661828384</v>
      </c>
      <c r="E498" s="50">
        <v>82.945812661828384</v>
      </c>
      <c r="F498" s="50">
        <v>40.467389324712421</v>
      </c>
      <c r="G498" s="50">
        <f t="shared" si="8"/>
        <v>0.48787742293512415</v>
      </c>
      <c r="H498" s="48">
        <v>28.920337620373992</v>
      </c>
    </row>
    <row r="499" spans="1:8" ht="16.899999999999999" customHeight="1" x14ac:dyDescent="0.25">
      <c r="A499" s="164"/>
      <c r="B499" s="164"/>
      <c r="C499" s="52" t="s">
        <v>28</v>
      </c>
      <c r="D499" s="51">
        <v>82.945812661828384</v>
      </c>
      <c r="E499" s="50">
        <v>82.945812661828384</v>
      </c>
      <c r="F499" s="50">
        <v>40.467389324712421</v>
      </c>
      <c r="G499" s="50">
        <f t="shared" si="8"/>
        <v>0.48787742293512415</v>
      </c>
      <c r="H499" s="48">
        <v>28.920337620373992</v>
      </c>
    </row>
    <row r="500" spans="1:8" ht="16.899999999999999" customHeight="1" x14ac:dyDescent="0.25">
      <c r="A500" s="164"/>
      <c r="B500" s="164" t="s">
        <v>42</v>
      </c>
      <c r="C500" s="52" t="s">
        <v>31</v>
      </c>
      <c r="D500" s="51">
        <v>1325.8639070912413</v>
      </c>
      <c r="E500" s="50">
        <v>1144.4272647241214</v>
      </c>
      <c r="F500" s="50">
        <v>886.5420398760607</v>
      </c>
      <c r="G500" s="50">
        <f t="shared" si="8"/>
        <v>0.66865236706006204</v>
      </c>
      <c r="H500" s="48">
        <v>539.71524439488269</v>
      </c>
    </row>
    <row r="501" spans="1:8" ht="16.899999999999999" customHeight="1" x14ac:dyDescent="0.25">
      <c r="A501" s="164"/>
      <c r="B501" s="164"/>
      <c r="C501" s="52" t="s">
        <v>28</v>
      </c>
      <c r="D501" s="51">
        <v>1325.8639070912413</v>
      </c>
      <c r="E501" s="50">
        <v>1144.4272647241214</v>
      </c>
      <c r="F501" s="50">
        <v>886.5420398760607</v>
      </c>
      <c r="G501" s="50">
        <f t="shared" si="8"/>
        <v>0.66865236706006204</v>
      </c>
      <c r="H501" s="48">
        <v>539.71524439488269</v>
      </c>
    </row>
    <row r="502" spans="1:8" ht="16.899999999999999" customHeight="1" x14ac:dyDescent="0.25">
      <c r="A502" s="164"/>
      <c r="B502" s="164" t="s">
        <v>38</v>
      </c>
      <c r="C502" s="52" t="s">
        <v>31</v>
      </c>
      <c r="D502" s="51">
        <v>160.30452942160338</v>
      </c>
      <c r="E502" s="50">
        <v>105.18122168237029</v>
      </c>
      <c r="F502" s="50">
        <v>31.120180076463505</v>
      </c>
      <c r="G502" s="50">
        <f t="shared" si="8"/>
        <v>0.19413163301591407</v>
      </c>
      <c r="H502" s="48">
        <v>7.9098272976624386</v>
      </c>
    </row>
    <row r="503" spans="1:8" ht="16.899999999999999" customHeight="1" x14ac:dyDescent="0.25">
      <c r="A503" s="164"/>
      <c r="B503" s="164"/>
      <c r="C503" s="52" t="s">
        <v>28</v>
      </c>
      <c r="D503" s="51">
        <v>160.30452942160338</v>
      </c>
      <c r="E503" s="50">
        <v>105.18122168237029</v>
      </c>
      <c r="F503" s="50">
        <v>31.120180076463505</v>
      </c>
      <c r="G503" s="50">
        <f t="shared" si="8"/>
        <v>0.19413163301591407</v>
      </c>
      <c r="H503" s="48">
        <v>7.9098272976624386</v>
      </c>
    </row>
    <row r="504" spans="1:8" ht="16.899999999999999" customHeight="1" x14ac:dyDescent="0.25">
      <c r="A504" s="164"/>
      <c r="B504" s="164" t="s">
        <v>41</v>
      </c>
      <c r="C504" s="52" t="s">
        <v>31</v>
      </c>
      <c r="D504" s="51">
        <v>219.45152458745184</v>
      </c>
      <c r="E504" s="50">
        <v>216.48715469681326</v>
      </c>
      <c r="F504" s="50">
        <v>121.69284102676833</v>
      </c>
      <c r="G504" s="50">
        <f t="shared" si="8"/>
        <v>0.55453176393073322</v>
      </c>
      <c r="H504" s="48">
        <v>48.415530632897301</v>
      </c>
    </row>
    <row r="505" spans="1:8" ht="16.899999999999999" customHeight="1" x14ac:dyDescent="0.25">
      <c r="A505" s="164"/>
      <c r="B505" s="164"/>
      <c r="C505" s="52" t="s">
        <v>28</v>
      </c>
      <c r="D505" s="51">
        <v>219.45152458745184</v>
      </c>
      <c r="E505" s="50">
        <v>216.48715469681326</v>
      </c>
      <c r="F505" s="50">
        <v>121.69284102676833</v>
      </c>
      <c r="G505" s="50">
        <f t="shared" si="8"/>
        <v>0.55453176393073322</v>
      </c>
      <c r="H505" s="48">
        <v>48.415530632897301</v>
      </c>
    </row>
    <row r="506" spans="1:8" ht="16.899999999999999" customHeight="1" x14ac:dyDescent="0.25">
      <c r="A506" s="164"/>
      <c r="B506" s="164" t="s">
        <v>35</v>
      </c>
      <c r="C506" s="52" t="s">
        <v>31</v>
      </c>
      <c r="D506" s="51">
        <v>78.15213556729941</v>
      </c>
      <c r="E506" s="50">
        <v>14.037632579968935</v>
      </c>
      <c r="F506" s="50">
        <v>22.763728508057731</v>
      </c>
      <c r="G506" s="50">
        <f t="shared" si="8"/>
        <v>0.29127455497943655</v>
      </c>
      <c r="H506" s="48">
        <v>11.381864254028866</v>
      </c>
    </row>
    <row r="507" spans="1:8" ht="16.899999999999999" customHeight="1" x14ac:dyDescent="0.25">
      <c r="A507" s="164"/>
      <c r="B507" s="164"/>
      <c r="C507" s="52" t="s">
        <v>28</v>
      </c>
      <c r="D507" s="51">
        <v>78.15213556729941</v>
      </c>
      <c r="E507" s="50">
        <v>14.037632579968935</v>
      </c>
      <c r="F507" s="50">
        <v>22.763728508057731</v>
      </c>
      <c r="G507" s="50">
        <f t="shared" si="8"/>
        <v>0.29127455497943655</v>
      </c>
      <c r="H507" s="48">
        <v>11.381864254028866</v>
      </c>
    </row>
    <row r="508" spans="1:8" ht="16.899999999999999" customHeight="1" x14ac:dyDescent="0.25">
      <c r="A508" s="164"/>
      <c r="B508" s="164" t="s">
        <v>39</v>
      </c>
      <c r="C508" s="52" t="s">
        <v>31</v>
      </c>
      <c r="D508" s="51">
        <v>209.84904616347592</v>
      </c>
      <c r="E508" s="50">
        <v>143.74098293236878</v>
      </c>
      <c r="F508" s="50">
        <v>61.879881944969753</v>
      </c>
      <c r="G508" s="50">
        <f t="shared" si="8"/>
        <v>0.29487807105286667</v>
      </c>
      <c r="H508" s="48">
        <v>9.0284095710759011</v>
      </c>
    </row>
    <row r="509" spans="1:8" ht="16.899999999999999" customHeight="1" x14ac:dyDescent="0.25">
      <c r="A509" s="164"/>
      <c r="B509" s="164"/>
      <c r="C509" s="52" t="s">
        <v>28</v>
      </c>
      <c r="D509" s="51">
        <v>209.84904616347592</v>
      </c>
      <c r="E509" s="50">
        <v>143.74098293236878</v>
      </c>
      <c r="F509" s="50">
        <v>61.879881944969753</v>
      </c>
      <c r="G509" s="50">
        <f t="shared" si="8"/>
        <v>0.29487807105286667</v>
      </c>
      <c r="H509" s="48">
        <v>9.0284095710759011</v>
      </c>
    </row>
    <row r="510" spans="1:8" ht="16.899999999999999" customHeight="1" x14ac:dyDescent="0.25">
      <c r="A510" s="164"/>
      <c r="B510" s="164" t="s">
        <v>28</v>
      </c>
      <c r="C510" s="52" t="s">
        <v>31</v>
      </c>
      <c r="D510" s="51">
        <v>2156.9724774632559</v>
      </c>
      <c r="E510" s="50">
        <v>1746.3343451156686</v>
      </c>
      <c r="F510" s="50">
        <v>1210.7243366418102</v>
      </c>
      <c r="G510" s="50">
        <f t="shared" si="8"/>
        <v>0.56130727178573137</v>
      </c>
      <c r="H510" s="48">
        <v>646.4799954946335</v>
      </c>
    </row>
    <row r="511" spans="1:8" ht="16.899999999999999" customHeight="1" x14ac:dyDescent="0.25">
      <c r="A511" s="164"/>
      <c r="B511" s="164"/>
      <c r="C511" s="52" t="s">
        <v>28</v>
      </c>
      <c r="D511" s="51">
        <v>2156.9724774632559</v>
      </c>
      <c r="E511" s="50">
        <v>1746.3343451156686</v>
      </c>
      <c r="F511" s="50">
        <v>1210.7243366418102</v>
      </c>
      <c r="G511" s="50">
        <f t="shared" si="8"/>
        <v>0.56130727178573137</v>
      </c>
      <c r="H511" s="48">
        <v>646.4799954946335</v>
      </c>
    </row>
    <row r="512" spans="1:8" ht="16.899999999999999" customHeight="1" x14ac:dyDescent="0.25">
      <c r="A512" s="164" t="s">
        <v>73</v>
      </c>
      <c r="B512" s="164" t="s">
        <v>33</v>
      </c>
      <c r="C512" s="52" t="s">
        <v>31</v>
      </c>
      <c r="D512" s="51">
        <v>5501.3573292257061</v>
      </c>
      <c r="E512" s="50">
        <v>4606.3847373535073</v>
      </c>
      <c r="F512" s="50">
        <v>1811.1137416125255</v>
      </c>
      <c r="G512" s="50">
        <f t="shared" si="8"/>
        <v>0.32921216224059247</v>
      </c>
      <c r="H512" s="48">
        <v>1042.733105100617</v>
      </c>
    </row>
    <row r="513" spans="1:8" ht="16.899999999999999" customHeight="1" x14ac:dyDescent="0.25">
      <c r="A513" s="164"/>
      <c r="B513" s="164"/>
      <c r="C513" s="52" t="s">
        <v>29</v>
      </c>
      <c r="D513" s="51">
        <v>87.014508807588058</v>
      </c>
      <c r="E513" s="50">
        <v>85.700619918699189</v>
      </c>
      <c r="F513" s="50">
        <v>53.958401084010852</v>
      </c>
      <c r="G513" s="50">
        <f t="shared" si="8"/>
        <v>0.62010809258634159</v>
      </c>
      <c r="H513" s="48">
        <v>43.754640921409212</v>
      </c>
    </row>
    <row r="514" spans="1:8" ht="16.899999999999999" customHeight="1" x14ac:dyDescent="0.25">
      <c r="A514" s="164"/>
      <c r="B514" s="164"/>
      <c r="C514" s="52" t="s">
        <v>28</v>
      </c>
      <c r="D514" s="51">
        <v>5588.3718380332948</v>
      </c>
      <c r="E514" s="50">
        <v>4692.0853572722071</v>
      </c>
      <c r="F514" s="50">
        <v>1865.0721426965365</v>
      </c>
      <c r="G514" s="50">
        <f t="shared" si="8"/>
        <v>0.33374159715057683</v>
      </c>
      <c r="H514" s="48">
        <v>1086.4877460220262</v>
      </c>
    </row>
    <row r="515" spans="1:8" ht="16.899999999999999" customHeight="1" x14ac:dyDescent="0.25">
      <c r="A515" s="164"/>
      <c r="B515" s="164" t="s">
        <v>37</v>
      </c>
      <c r="C515" s="52" t="s">
        <v>31</v>
      </c>
      <c r="D515" s="51">
        <v>304.8892365725751</v>
      </c>
      <c r="E515" s="50">
        <v>254.04111647463253</v>
      </c>
      <c r="F515" s="50">
        <v>157.2402349511259</v>
      </c>
      <c r="G515" s="50">
        <f t="shared" si="8"/>
        <v>0.51572904546827714</v>
      </c>
      <c r="H515" s="48">
        <v>92.563579845595797</v>
      </c>
    </row>
    <row r="516" spans="1:8" ht="16.899999999999999" customHeight="1" x14ac:dyDescent="0.25">
      <c r="A516" s="164"/>
      <c r="B516" s="164"/>
      <c r="C516" s="52" t="s">
        <v>29</v>
      </c>
      <c r="D516" s="51">
        <v>7.75</v>
      </c>
      <c r="E516" s="50">
        <v>7.58</v>
      </c>
      <c r="F516" s="50">
        <v>2.8019999999999996</v>
      </c>
      <c r="G516" s="50">
        <f t="shared" si="8"/>
        <v>0.36154838709677412</v>
      </c>
      <c r="H516" s="48">
        <v>0.1</v>
      </c>
    </row>
    <row r="517" spans="1:8" ht="16.899999999999999" customHeight="1" x14ac:dyDescent="0.25">
      <c r="A517" s="164"/>
      <c r="B517" s="164"/>
      <c r="C517" s="52" t="s">
        <v>28</v>
      </c>
      <c r="D517" s="51">
        <v>312.6392365725751</v>
      </c>
      <c r="E517" s="50">
        <v>261.62111647463252</v>
      </c>
      <c r="F517" s="50">
        <v>160.04223495112592</v>
      </c>
      <c r="G517" s="50">
        <f t="shared" ref="G517:G580" si="9">IFERROR((F517/D517),"")</f>
        <v>0.51190706804957997</v>
      </c>
      <c r="H517" s="48">
        <v>92.663579845595791</v>
      </c>
    </row>
    <row r="518" spans="1:8" ht="16.899999999999999" customHeight="1" x14ac:dyDescent="0.25">
      <c r="A518" s="164"/>
      <c r="B518" s="164" t="s">
        <v>32</v>
      </c>
      <c r="C518" s="52" t="s">
        <v>31</v>
      </c>
      <c r="D518" s="51">
        <v>1411.1530441655216</v>
      </c>
      <c r="E518" s="50">
        <v>1298.7867922978301</v>
      </c>
      <c r="F518" s="50">
        <v>406.11982632196725</v>
      </c>
      <c r="G518" s="50">
        <f t="shared" si="9"/>
        <v>0.28779289957321691</v>
      </c>
      <c r="H518" s="48">
        <v>212.9491954421427</v>
      </c>
    </row>
    <row r="519" spans="1:8" ht="16.899999999999999" customHeight="1" x14ac:dyDescent="0.25">
      <c r="A519" s="164"/>
      <c r="B519" s="164"/>
      <c r="C519" s="52" t="s">
        <v>29</v>
      </c>
      <c r="D519" s="51">
        <v>7.8229166666666679</v>
      </c>
      <c r="E519" s="50">
        <v>6.9479166666666661</v>
      </c>
      <c r="F519" s="50">
        <v>5.2645833333333343</v>
      </c>
      <c r="G519" s="50">
        <f t="shared" si="9"/>
        <v>0.67296937416777636</v>
      </c>
      <c r="H519" s="48">
        <v>3.6500000000000004</v>
      </c>
    </row>
    <row r="520" spans="1:8" ht="16.899999999999999" customHeight="1" x14ac:dyDescent="0.25">
      <c r="A520" s="164"/>
      <c r="B520" s="164"/>
      <c r="C520" s="52" t="s">
        <v>28</v>
      </c>
      <c r="D520" s="51">
        <v>1418.9759608321883</v>
      </c>
      <c r="E520" s="50">
        <v>1305.7347089644968</v>
      </c>
      <c r="F520" s="50">
        <v>411.3844096553006</v>
      </c>
      <c r="G520" s="50">
        <f t="shared" si="9"/>
        <v>0.28991640521805284</v>
      </c>
      <c r="H520" s="48">
        <v>216.59919544214267</v>
      </c>
    </row>
    <row r="521" spans="1:8" ht="16.899999999999999" customHeight="1" x14ac:dyDescent="0.25">
      <c r="A521" s="164"/>
      <c r="B521" s="164" t="s">
        <v>42</v>
      </c>
      <c r="C521" s="52" t="s">
        <v>31</v>
      </c>
      <c r="D521" s="51">
        <v>174.64245700955189</v>
      </c>
      <c r="E521" s="50">
        <v>174.64245700955189</v>
      </c>
      <c r="F521" s="50">
        <v>121.94079700944411</v>
      </c>
      <c r="G521" s="50">
        <f t="shared" si="9"/>
        <v>0.69823111228201906</v>
      </c>
      <c r="H521" s="48">
        <v>6.5488776660360006</v>
      </c>
    </row>
    <row r="522" spans="1:8" ht="16.899999999999999" customHeight="1" x14ac:dyDescent="0.25">
      <c r="A522" s="164"/>
      <c r="B522" s="164"/>
      <c r="C522" s="52" t="s">
        <v>28</v>
      </c>
      <c r="D522" s="51">
        <v>174.64245700955189</v>
      </c>
      <c r="E522" s="50">
        <v>174.64245700955189</v>
      </c>
      <c r="F522" s="50">
        <v>121.94079700944411</v>
      </c>
      <c r="G522" s="50">
        <f t="shared" si="9"/>
        <v>0.69823111228201906</v>
      </c>
      <c r="H522" s="48">
        <v>6.5488776660360006</v>
      </c>
    </row>
    <row r="523" spans="1:8" ht="16.899999999999999" customHeight="1" x14ac:dyDescent="0.25">
      <c r="A523" s="164"/>
      <c r="B523" s="164" t="s">
        <v>36</v>
      </c>
      <c r="C523" s="52" t="s">
        <v>31</v>
      </c>
      <c r="D523" s="51">
        <v>301.27800758608066</v>
      </c>
      <c r="E523" s="50">
        <v>239.91824824780755</v>
      </c>
      <c r="F523" s="50">
        <v>136.70320283501522</v>
      </c>
      <c r="G523" s="50">
        <f t="shared" si="9"/>
        <v>0.45374438024971536</v>
      </c>
      <c r="H523" s="48">
        <v>56.745436318705941</v>
      </c>
    </row>
    <row r="524" spans="1:8" ht="16.899999999999999" customHeight="1" x14ac:dyDescent="0.25">
      <c r="A524" s="164"/>
      <c r="B524" s="164"/>
      <c r="C524" s="52" t="s">
        <v>29</v>
      </c>
      <c r="D524" s="51">
        <v>205.6</v>
      </c>
      <c r="E524" s="50">
        <v>105.6</v>
      </c>
      <c r="F524" s="50">
        <v>25</v>
      </c>
      <c r="G524" s="50">
        <f t="shared" si="9"/>
        <v>0.12159533073929961</v>
      </c>
      <c r="H524" s="48">
        <v>25</v>
      </c>
    </row>
    <row r="525" spans="1:8" ht="16.899999999999999" customHeight="1" x14ac:dyDescent="0.25">
      <c r="A525" s="164"/>
      <c r="B525" s="164"/>
      <c r="C525" s="52" t="s">
        <v>28</v>
      </c>
      <c r="D525" s="51">
        <v>506.87800758608063</v>
      </c>
      <c r="E525" s="50">
        <v>345.51824824780755</v>
      </c>
      <c r="F525" s="50">
        <v>161.70320283501522</v>
      </c>
      <c r="G525" s="50">
        <f t="shared" si="9"/>
        <v>0.31901798936809062</v>
      </c>
      <c r="H525" s="48">
        <v>81.745436318705941</v>
      </c>
    </row>
    <row r="526" spans="1:8" ht="16.899999999999999" customHeight="1" x14ac:dyDescent="0.25">
      <c r="A526" s="164"/>
      <c r="B526" s="164" t="s">
        <v>38</v>
      </c>
      <c r="C526" s="52" t="s">
        <v>31</v>
      </c>
      <c r="D526" s="51">
        <v>98.638157412368585</v>
      </c>
      <c r="E526" s="50">
        <v>98.638157412368585</v>
      </c>
      <c r="F526" s="50">
        <v>6.9441262818307488</v>
      </c>
      <c r="G526" s="50">
        <f t="shared" si="9"/>
        <v>7.0400000000000004E-2</v>
      </c>
      <c r="H526" s="48">
        <v>0</v>
      </c>
    </row>
    <row r="527" spans="1:8" ht="16.899999999999999" customHeight="1" x14ac:dyDescent="0.25">
      <c r="A527" s="164"/>
      <c r="B527" s="164"/>
      <c r="C527" s="52" t="s">
        <v>28</v>
      </c>
      <c r="D527" s="51">
        <v>98.638157412368585</v>
      </c>
      <c r="E527" s="50">
        <v>98.638157412368585</v>
      </c>
      <c r="F527" s="50">
        <v>6.9441262818307488</v>
      </c>
      <c r="G527" s="50">
        <f t="shared" si="9"/>
        <v>7.0400000000000004E-2</v>
      </c>
      <c r="H527" s="48">
        <v>0</v>
      </c>
    </row>
    <row r="528" spans="1:8" ht="16.899999999999999" customHeight="1" x14ac:dyDescent="0.25">
      <c r="A528" s="164"/>
      <c r="B528" s="164" t="s">
        <v>41</v>
      </c>
      <c r="C528" s="52" t="s">
        <v>31</v>
      </c>
      <c r="D528" s="51">
        <v>79.576585614945287</v>
      </c>
      <c r="E528" s="50">
        <v>79.576585614945287</v>
      </c>
      <c r="F528" s="50">
        <v>28.206388216835855</v>
      </c>
      <c r="G528" s="50">
        <f t="shared" si="9"/>
        <v>0.35445587416028074</v>
      </c>
      <c r="H528" s="48">
        <v>2.3106101177730558</v>
      </c>
    </row>
    <row r="529" spans="1:8" ht="16.899999999999999" customHeight="1" x14ac:dyDescent="0.25">
      <c r="A529" s="164"/>
      <c r="B529" s="164"/>
      <c r="C529" s="52" t="s">
        <v>28</v>
      </c>
      <c r="D529" s="51">
        <v>79.576585614945287</v>
      </c>
      <c r="E529" s="50">
        <v>79.576585614945287</v>
      </c>
      <c r="F529" s="50">
        <v>28.206388216835855</v>
      </c>
      <c r="G529" s="50">
        <f t="shared" si="9"/>
        <v>0.35445587416028074</v>
      </c>
      <c r="H529" s="48">
        <v>2.3106101177730558</v>
      </c>
    </row>
    <row r="530" spans="1:8" ht="16.899999999999999" customHeight="1" x14ac:dyDescent="0.25">
      <c r="A530" s="164"/>
      <c r="B530" s="164" t="s">
        <v>40</v>
      </c>
      <c r="C530" s="52" t="s">
        <v>31</v>
      </c>
      <c r="D530" s="51">
        <v>345.59619089211816</v>
      </c>
      <c r="E530" s="50">
        <v>336.90509361252168</v>
      </c>
      <c r="F530" s="50">
        <v>139.65910665895106</v>
      </c>
      <c r="G530" s="50">
        <f t="shared" si="9"/>
        <v>0.40411066539372614</v>
      </c>
      <c r="H530" s="48">
        <v>126.0134509290495</v>
      </c>
    </row>
    <row r="531" spans="1:8" ht="16.899999999999999" customHeight="1" x14ac:dyDescent="0.25">
      <c r="A531" s="164"/>
      <c r="B531" s="164"/>
      <c r="C531" s="52" t="s">
        <v>29</v>
      </c>
      <c r="D531" s="51">
        <v>3.5571428571428569</v>
      </c>
      <c r="E531" s="50">
        <v>3.1821428571428569</v>
      </c>
      <c r="F531" s="50">
        <v>2.6714285714285717</v>
      </c>
      <c r="G531" s="50">
        <f t="shared" si="9"/>
        <v>0.75100401606425715</v>
      </c>
      <c r="H531" s="48">
        <v>1</v>
      </c>
    </row>
    <row r="532" spans="1:8" ht="16.899999999999999" customHeight="1" x14ac:dyDescent="0.25">
      <c r="A532" s="164"/>
      <c r="B532" s="164"/>
      <c r="C532" s="52" t="s">
        <v>28</v>
      </c>
      <c r="D532" s="51">
        <v>349.15333374926104</v>
      </c>
      <c r="E532" s="50">
        <v>340.08723646966456</v>
      </c>
      <c r="F532" s="50">
        <v>142.33053523037961</v>
      </c>
      <c r="G532" s="50">
        <f t="shared" si="9"/>
        <v>0.40764478374590585</v>
      </c>
      <c r="H532" s="48">
        <v>127.0134509290495</v>
      </c>
    </row>
    <row r="533" spans="1:8" ht="16.899999999999999" customHeight="1" x14ac:dyDescent="0.25">
      <c r="A533" s="164"/>
      <c r="B533" s="164" t="s">
        <v>35</v>
      </c>
      <c r="C533" s="52" t="s">
        <v>31</v>
      </c>
      <c r="D533" s="51">
        <v>22589.148060784082</v>
      </c>
      <c r="E533" s="50">
        <v>13248.530107047256</v>
      </c>
      <c r="F533" s="50">
        <v>2821.8948808150753</v>
      </c>
      <c r="G533" s="50">
        <f t="shared" si="9"/>
        <v>0.12492258996318809</v>
      </c>
      <c r="H533" s="48">
        <v>1031.7856046110912</v>
      </c>
    </row>
    <row r="534" spans="1:8" ht="16.899999999999999" customHeight="1" x14ac:dyDescent="0.25">
      <c r="A534" s="164"/>
      <c r="B534" s="164"/>
      <c r="C534" s="52" t="s">
        <v>29</v>
      </c>
      <c r="D534" s="51">
        <v>167.19239484862368</v>
      </c>
      <c r="E534" s="50">
        <v>114.5862584849873</v>
      </c>
      <c r="F534" s="50">
        <v>59.573913228667799</v>
      </c>
      <c r="G534" s="50">
        <f t="shared" si="9"/>
        <v>0.356319516103625</v>
      </c>
      <c r="H534" s="48">
        <v>41.920439761795684</v>
      </c>
    </row>
    <row r="535" spans="1:8" ht="16.899999999999999" customHeight="1" x14ac:dyDescent="0.25">
      <c r="A535" s="164"/>
      <c r="B535" s="164"/>
      <c r="C535" s="52" t="s">
        <v>28</v>
      </c>
      <c r="D535" s="51">
        <v>22756.340455632704</v>
      </c>
      <c r="E535" s="50">
        <v>13363.116365532242</v>
      </c>
      <c r="F535" s="50">
        <v>2881.4687940437429</v>
      </c>
      <c r="G535" s="50">
        <f t="shared" si="9"/>
        <v>0.12662267905780583</v>
      </c>
      <c r="H535" s="48">
        <v>1073.7060443728872</v>
      </c>
    </row>
    <row r="536" spans="1:8" ht="16.899999999999999" customHeight="1" x14ac:dyDescent="0.25">
      <c r="A536" s="164"/>
      <c r="B536" s="164" t="s">
        <v>39</v>
      </c>
      <c r="C536" s="52" t="s">
        <v>31</v>
      </c>
      <c r="D536" s="51">
        <v>1438.5859017550035</v>
      </c>
      <c r="E536" s="50">
        <v>1152.108798849069</v>
      </c>
      <c r="F536" s="50">
        <v>330.85561236067849</v>
      </c>
      <c r="G536" s="50">
        <f t="shared" si="9"/>
        <v>0.22998669176241129</v>
      </c>
      <c r="H536" s="48">
        <v>250.32231688376143</v>
      </c>
    </row>
    <row r="537" spans="1:8" ht="16.899999999999999" customHeight="1" x14ac:dyDescent="0.25">
      <c r="A537" s="164"/>
      <c r="B537" s="164"/>
      <c r="C537" s="52" t="s">
        <v>29</v>
      </c>
      <c r="D537" s="51">
        <v>1</v>
      </c>
      <c r="E537" s="50">
        <v>0.5</v>
      </c>
      <c r="F537" s="50">
        <v>0.25</v>
      </c>
      <c r="G537" s="50">
        <f t="shared" si="9"/>
        <v>0.25</v>
      </c>
      <c r="H537" s="53"/>
    </row>
    <row r="538" spans="1:8" ht="16.899999999999999" customHeight="1" x14ac:dyDescent="0.25">
      <c r="A538" s="164"/>
      <c r="B538" s="164"/>
      <c r="C538" s="52" t="s">
        <v>28</v>
      </c>
      <c r="D538" s="51">
        <v>1439.5859017550038</v>
      </c>
      <c r="E538" s="50">
        <v>1152.608798849069</v>
      </c>
      <c r="F538" s="50">
        <v>331.10561236067849</v>
      </c>
      <c r="G538" s="50">
        <f t="shared" si="9"/>
        <v>0.23000059389094224</v>
      </c>
      <c r="H538" s="48">
        <v>250.32231688376143</v>
      </c>
    </row>
    <row r="539" spans="1:8" ht="16.899999999999999" customHeight="1" x14ac:dyDescent="0.25">
      <c r="A539" s="164"/>
      <c r="B539" s="164" t="s">
        <v>28</v>
      </c>
      <c r="C539" s="52" t="s">
        <v>31</v>
      </c>
      <c r="D539" s="51">
        <v>32244.86497101796</v>
      </c>
      <c r="E539" s="50">
        <v>21489.532093919483</v>
      </c>
      <c r="F539" s="50">
        <v>5960.6779170634491</v>
      </c>
      <c r="G539" s="50">
        <f t="shared" si="9"/>
        <v>0.18485665616590338</v>
      </c>
      <c r="H539" s="48">
        <v>2821.9721769147727</v>
      </c>
    </row>
    <row r="540" spans="1:8" ht="16.899999999999999" customHeight="1" x14ac:dyDescent="0.25">
      <c r="A540" s="164"/>
      <c r="B540" s="164"/>
      <c r="C540" s="52" t="s">
        <v>29</v>
      </c>
      <c r="D540" s="51">
        <v>479.93696318002122</v>
      </c>
      <c r="E540" s="50">
        <v>324.09693792749596</v>
      </c>
      <c r="F540" s="50">
        <v>149.52032621744058</v>
      </c>
      <c r="G540" s="50">
        <f t="shared" si="9"/>
        <v>0.31154159335161791</v>
      </c>
      <c r="H540" s="48">
        <v>115.4250806832049</v>
      </c>
    </row>
    <row r="541" spans="1:8" ht="16.899999999999999" customHeight="1" x14ac:dyDescent="0.25">
      <c r="A541" s="164"/>
      <c r="B541" s="164"/>
      <c r="C541" s="52" t="s">
        <v>28</v>
      </c>
      <c r="D541" s="51">
        <v>32724.801934197982</v>
      </c>
      <c r="E541" s="50">
        <v>21813.629031846973</v>
      </c>
      <c r="F541" s="50">
        <v>6110.1982432808882</v>
      </c>
      <c r="G541" s="50">
        <f t="shared" si="9"/>
        <v>0.18671459816829711</v>
      </c>
      <c r="H541" s="48">
        <v>2937.3972575979778</v>
      </c>
    </row>
    <row r="542" spans="1:8" ht="16.899999999999999" customHeight="1" x14ac:dyDescent="0.25">
      <c r="A542" s="164" t="s">
        <v>22</v>
      </c>
      <c r="B542" s="164" t="s">
        <v>37</v>
      </c>
      <c r="C542" s="52" t="s">
        <v>31</v>
      </c>
      <c r="D542" s="51">
        <v>138.01632598012986</v>
      </c>
      <c r="E542" s="50">
        <v>138.01632598012986</v>
      </c>
      <c r="F542" s="50">
        <v>49.133812048926231</v>
      </c>
      <c r="G542" s="50">
        <f t="shared" si="9"/>
        <v>0.35599999999999998</v>
      </c>
      <c r="H542" s="48">
        <v>49.133812048926231</v>
      </c>
    </row>
    <row r="543" spans="1:8" ht="16.899999999999999" customHeight="1" x14ac:dyDescent="0.25">
      <c r="A543" s="164"/>
      <c r="B543" s="164"/>
      <c r="C543" s="52" t="s">
        <v>29</v>
      </c>
      <c r="D543" s="51">
        <v>1</v>
      </c>
      <c r="E543" s="50">
        <v>1</v>
      </c>
      <c r="F543" s="50">
        <v>0.35599999999999998</v>
      </c>
      <c r="G543" s="50">
        <f t="shared" si="9"/>
        <v>0.35599999999999998</v>
      </c>
      <c r="H543" s="53"/>
    </row>
    <row r="544" spans="1:8" ht="16.899999999999999" customHeight="1" x14ac:dyDescent="0.25">
      <c r="A544" s="164"/>
      <c r="B544" s="164"/>
      <c r="C544" s="52" t="s">
        <v>28</v>
      </c>
      <c r="D544" s="51">
        <v>139.01632598012986</v>
      </c>
      <c r="E544" s="50">
        <v>139.01632598012986</v>
      </c>
      <c r="F544" s="50">
        <v>49.489812048926233</v>
      </c>
      <c r="G544" s="50">
        <f t="shared" si="9"/>
        <v>0.35599999999999998</v>
      </c>
      <c r="H544" s="48">
        <v>49.133812048926231</v>
      </c>
    </row>
    <row r="545" spans="1:8" ht="16.899999999999999" customHeight="1" x14ac:dyDescent="0.25">
      <c r="A545" s="164"/>
      <c r="B545" s="164" t="s">
        <v>41</v>
      </c>
      <c r="C545" s="52" t="s">
        <v>31</v>
      </c>
      <c r="D545" s="51">
        <v>5.1735382428364591</v>
      </c>
      <c r="E545" s="50">
        <v>5.1735382428364591</v>
      </c>
      <c r="F545" s="50">
        <v>3.6835592288995587</v>
      </c>
      <c r="G545" s="50">
        <f t="shared" si="9"/>
        <v>0.71199999999999997</v>
      </c>
      <c r="H545" s="48">
        <v>3.6835592288995587</v>
      </c>
    </row>
    <row r="546" spans="1:8" ht="16.899999999999999" customHeight="1" x14ac:dyDescent="0.25">
      <c r="A546" s="164"/>
      <c r="B546" s="164"/>
      <c r="C546" s="52" t="s">
        <v>28</v>
      </c>
      <c r="D546" s="51">
        <v>5.1735382428364591</v>
      </c>
      <c r="E546" s="50">
        <v>5.1735382428364591</v>
      </c>
      <c r="F546" s="50">
        <v>3.6835592288995587</v>
      </c>
      <c r="G546" s="50">
        <f t="shared" si="9"/>
        <v>0.71199999999999997</v>
      </c>
      <c r="H546" s="48">
        <v>3.6835592288995587</v>
      </c>
    </row>
    <row r="547" spans="1:8" ht="16.899999999999999" customHeight="1" x14ac:dyDescent="0.25">
      <c r="A547" s="164"/>
      <c r="B547" s="164" t="s">
        <v>40</v>
      </c>
      <c r="C547" s="52" t="s">
        <v>31</v>
      </c>
      <c r="D547" s="51">
        <v>71.951994430846028</v>
      </c>
      <c r="E547" s="50">
        <v>71.951994430846028</v>
      </c>
      <c r="F547" s="50">
        <v>192.11182513035888</v>
      </c>
      <c r="G547" s="50">
        <f t="shared" si="9"/>
        <v>2.67</v>
      </c>
      <c r="H547" s="48">
        <v>192.11182513035888</v>
      </c>
    </row>
    <row r="548" spans="1:8" ht="16.899999999999999" customHeight="1" x14ac:dyDescent="0.25">
      <c r="A548" s="164"/>
      <c r="B548" s="164"/>
      <c r="C548" s="52" t="s">
        <v>28</v>
      </c>
      <c r="D548" s="51">
        <v>71.951994430846028</v>
      </c>
      <c r="E548" s="50">
        <v>71.951994430846028</v>
      </c>
      <c r="F548" s="50">
        <v>192.11182513035888</v>
      </c>
      <c r="G548" s="50">
        <f t="shared" si="9"/>
        <v>2.67</v>
      </c>
      <c r="H548" s="48">
        <v>192.11182513035888</v>
      </c>
    </row>
    <row r="549" spans="1:8" ht="16.899999999999999" customHeight="1" x14ac:dyDescent="0.25">
      <c r="A549" s="164"/>
      <c r="B549" s="164" t="s">
        <v>35</v>
      </c>
      <c r="C549" s="52" t="s">
        <v>31</v>
      </c>
      <c r="D549" s="51">
        <v>382.57194283443215</v>
      </c>
      <c r="E549" s="50">
        <v>230.88609419706913</v>
      </c>
      <c r="F549" s="50">
        <v>189.07814322421819</v>
      </c>
      <c r="G549" s="50">
        <f t="shared" si="9"/>
        <v>0.49422898559512668</v>
      </c>
      <c r="H549" s="48">
        <v>189.07814322421819</v>
      </c>
    </row>
    <row r="550" spans="1:8" ht="16.899999999999999" customHeight="1" x14ac:dyDescent="0.25">
      <c r="A550" s="164"/>
      <c r="B550" s="164"/>
      <c r="C550" s="52" t="s">
        <v>28</v>
      </c>
      <c r="D550" s="51">
        <v>382.57194283443215</v>
      </c>
      <c r="E550" s="50">
        <v>230.88609419706913</v>
      </c>
      <c r="F550" s="50">
        <v>189.07814322421819</v>
      </c>
      <c r="G550" s="50">
        <f t="shared" si="9"/>
        <v>0.49422898559512668</v>
      </c>
      <c r="H550" s="48">
        <v>189.07814322421819</v>
      </c>
    </row>
    <row r="551" spans="1:8" ht="16.899999999999999" customHeight="1" x14ac:dyDescent="0.25">
      <c r="A551" s="164"/>
      <c r="B551" s="164" t="s">
        <v>28</v>
      </c>
      <c r="C551" s="52" t="s">
        <v>31</v>
      </c>
      <c r="D551" s="51">
        <v>597.7138014882446</v>
      </c>
      <c r="E551" s="50">
        <v>446.02795285088149</v>
      </c>
      <c r="F551" s="50">
        <v>434.00733963240282</v>
      </c>
      <c r="G551" s="50">
        <f t="shared" si="9"/>
        <v>0.72611229413102074</v>
      </c>
      <c r="H551" s="48">
        <v>434.00733963240282</v>
      </c>
    </row>
    <row r="552" spans="1:8" ht="16.899999999999999" customHeight="1" x14ac:dyDescent="0.25">
      <c r="A552" s="164"/>
      <c r="B552" s="164"/>
      <c r="C552" s="52" t="s">
        <v>29</v>
      </c>
      <c r="D552" s="51">
        <v>1</v>
      </c>
      <c r="E552" s="50">
        <v>1</v>
      </c>
      <c r="F552" s="50">
        <v>0.35599999999999998</v>
      </c>
      <c r="G552" s="50">
        <f t="shared" si="9"/>
        <v>0.35599999999999998</v>
      </c>
      <c r="H552" s="53"/>
    </row>
    <row r="553" spans="1:8" ht="16.899999999999999" customHeight="1" x14ac:dyDescent="0.25">
      <c r="A553" s="164"/>
      <c r="B553" s="164"/>
      <c r="C553" s="52" t="s">
        <v>28</v>
      </c>
      <c r="D553" s="51">
        <v>598.7138014882446</v>
      </c>
      <c r="E553" s="50">
        <v>447.02795285088149</v>
      </c>
      <c r="F553" s="50">
        <v>434.36333963240281</v>
      </c>
      <c r="G553" s="50">
        <f t="shared" si="9"/>
        <v>0.72549411513930384</v>
      </c>
      <c r="H553" s="48">
        <v>434.00733963240282</v>
      </c>
    </row>
    <row r="554" spans="1:8" ht="16.899999999999999" customHeight="1" x14ac:dyDescent="0.25">
      <c r="A554" s="164" t="s">
        <v>23</v>
      </c>
      <c r="B554" s="164" t="s">
        <v>33</v>
      </c>
      <c r="C554" s="52" t="s">
        <v>31</v>
      </c>
      <c r="D554" s="51">
        <v>8560.3953464815677</v>
      </c>
      <c r="E554" s="50">
        <v>8091.3647218040251</v>
      </c>
      <c r="F554" s="50">
        <v>25692.125009608419</v>
      </c>
      <c r="G554" s="50">
        <f t="shared" si="9"/>
        <v>3.0012778580568957</v>
      </c>
      <c r="H554" s="48">
        <v>20656.990415647164</v>
      </c>
    </row>
    <row r="555" spans="1:8" ht="16.899999999999999" customHeight="1" x14ac:dyDescent="0.25">
      <c r="A555" s="164"/>
      <c r="B555" s="164"/>
      <c r="C555" s="52" t="s">
        <v>29</v>
      </c>
      <c r="D555" s="51">
        <v>29.059959349593495</v>
      </c>
      <c r="E555" s="50">
        <v>29.059959349593495</v>
      </c>
      <c r="F555" s="50">
        <v>106.37760162601627</v>
      </c>
      <c r="G555" s="50">
        <f t="shared" si="9"/>
        <v>3.6606245847176084</v>
      </c>
      <c r="H555" s="48">
        <v>68.637560975609759</v>
      </c>
    </row>
    <row r="556" spans="1:8" ht="16.899999999999999" customHeight="1" x14ac:dyDescent="0.25">
      <c r="A556" s="164"/>
      <c r="B556" s="164"/>
      <c r="C556" s="52" t="s">
        <v>28</v>
      </c>
      <c r="D556" s="51">
        <v>8589.4553058311612</v>
      </c>
      <c r="E556" s="50">
        <v>8120.4246811536195</v>
      </c>
      <c r="F556" s="50">
        <v>25798.502611234428</v>
      </c>
      <c r="G556" s="50">
        <f t="shared" si="9"/>
        <v>3.0035085686656386</v>
      </c>
      <c r="H556" s="48">
        <v>20725.627976622774</v>
      </c>
    </row>
    <row r="557" spans="1:8" ht="16.899999999999999" customHeight="1" x14ac:dyDescent="0.25">
      <c r="A557" s="164"/>
      <c r="B557" s="164" t="s">
        <v>37</v>
      </c>
      <c r="C557" s="52" t="s">
        <v>31</v>
      </c>
      <c r="D557" s="51">
        <v>5999.5673723331684</v>
      </c>
      <c r="E557" s="50">
        <v>5320.3594639236526</v>
      </c>
      <c r="F557" s="50">
        <v>19843.009608432709</v>
      </c>
      <c r="G557" s="50">
        <f t="shared" si="9"/>
        <v>3.3074067473495128</v>
      </c>
      <c r="H557" s="48">
        <v>13801.402579174211</v>
      </c>
    </row>
    <row r="558" spans="1:8" ht="16.899999999999999" customHeight="1" x14ac:dyDescent="0.25">
      <c r="A558" s="164"/>
      <c r="B558" s="164"/>
      <c r="C558" s="52" t="s">
        <v>29</v>
      </c>
      <c r="D558" s="51">
        <v>24.125</v>
      </c>
      <c r="E558" s="50">
        <v>23.325000000000003</v>
      </c>
      <c r="F558" s="50">
        <v>98.53625000000001</v>
      </c>
      <c r="G558" s="50">
        <f t="shared" si="9"/>
        <v>4.0844041450777206</v>
      </c>
      <c r="H558" s="48">
        <v>58.339999999999996</v>
      </c>
    </row>
    <row r="559" spans="1:8" ht="16.899999999999999" customHeight="1" x14ac:dyDescent="0.25">
      <c r="A559" s="164"/>
      <c r="B559" s="164"/>
      <c r="C559" s="52" t="s">
        <v>28</v>
      </c>
      <c r="D559" s="51">
        <v>6023.6923723331684</v>
      </c>
      <c r="E559" s="50">
        <v>5343.6844639236524</v>
      </c>
      <c r="F559" s="50">
        <v>19941.545858432706</v>
      </c>
      <c r="G559" s="50">
        <f t="shared" si="9"/>
        <v>3.3105186363806141</v>
      </c>
      <c r="H559" s="48">
        <v>13859.742579174212</v>
      </c>
    </row>
    <row r="560" spans="1:8" ht="16.899999999999999" customHeight="1" x14ac:dyDescent="0.25">
      <c r="A560" s="164"/>
      <c r="B560" s="164" t="s">
        <v>32</v>
      </c>
      <c r="C560" s="52" t="s">
        <v>31</v>
      </c>
      <c r="D560" s="51">
        <v>7315.6683208036338</v>
      </c>
      <c r="E560" s="50">
        <v>7105.7965943556246</v>
      </c>
      <c r="F560" s="50">
        <v>17213.330291566326</v>
      </c>
      <c r="G560" s="50">
        <f t="shared" si="9"/>
        <v>2.3529402286619008</v>
      </c>
      <c r="H560" s="48">
        <v>17151.957169301015</v>
      </c>
    </row>
    <row r="561" spans="1:8" ht="16.899999999999999" customHeight="1" x14ac:dyDescent="0.25">
      <c r="A561" s="164"/>
      <c r="B561" s="164"/>
      <c r="C561" s="52" t="s">
        <v>29</v>
      </c>
      <c r="D561" s="51">
        <v>27.517499999999998</v>
      </c>
      <c r="E561" s="50">
        <v>27.017499999999998</v>
      </c>
      <c r="F561" s="50">
        <v>128.46119999999999</v>
      </c>
      <c r="G561" s="50">
        <f t="shared" si="9"/>
        <v>4.6683455982556552</v>
      </c>
      <c r="H561" s="48">
        <v>87.5</v>
      </c>
    </row>
    <row r="562" spans="1:8" ht="16.899999999999999" customHeight="1" x14ac:dyDescent="0.25">
      <c r="A562" s="164"/>
      <c r="B562" s="164"/>
      <c r="C562" s="52" t="s">
        <v>28</v>
      </c>
      <c r="D562" s="51">
        <v>7343.1858208036338</v>
      </c>
      <c r="E562" s="50">
        <v>7132.8140943556245</v>
      </c>
      <c r="F562" s="50">
        <v>17341.791491566328</v>
      </c>
      <c r="G562" s="50">
        <f t="shared" si="9"/>
        <v>2.3616168669511421</v>
      </c>
      <c r="H562" s="48">
        <v>17239.457169301015</v>
      </c>
    </row>
    <row r="563" spans="1:8" ht="16.899999999999999" customHeight="1" x14ac:dyDescent="0.25">
      <c r="A563" s="164"/>
      <c r="B563" s="164" t="s">
        <v>42</v>
      </c>
      <c r="C563" s="52" t="s">
        <v>31</v>
      </c>
      <c r="D563" s="51">
        <v>4627.0056975548423</v>
      </c>
      <c r="E563" s="50">
        <v>4245.3251645876553</v>
      </c>
      <c r="F563" s="50">
        <v>11229.370659480745</v>
      </c>
      <c r="G563" s="50">
        <f t="shared" si="9"/>
        <v>2.426919566019758</v>
      </c>
      <c r="H563" s="48">
        <v>5909.2978785702489</v>
      </c>
    </row>
    <row r="564" spans="1:8" ht="16.899999999999999" customHeight="1" x14ac:dyDescent="0.25">
      <c r="A564" s="164"/>
      <c r="B564" s="164"/>
      <c r="C564" s="52" t="s">
        <v>29</v>
      </c>
      <c r="D564" s="51">
        <v>11.908062805161592</v>
      </c>
      <c r="E564" s="50">
        <v>11.908062805161592</v>
      </c>
      <c r="F564" s="50">
        <v>41.270600441757729</v>
      </c>
      <c r="G564" s="50">
        <f t="shared" si="9"/>
        <v>3.4657694636837859</v>
      </c>
      <c r="H564" s="48">
        <v>9.8501502557544747</v>
      </c>
    </row>
    <row r="565" spans="1:8" ht="16.899999999999999" customHeight="1" x14ac:dyDescent="0.25">
      <c r="A565" s="164"/>
      <c r="B565" s="164"/>
      <c r="C565" s="52" t="s">
        <v>28</v>
      </c>
      <c r="D565" s="51">
        <v>4638.9137603600047</v>
      </c>
      <c r="E565" s="50">
        <v>4257.2332273928168</v>
      </c>
      <c r="F565" s="50">
        <v>11270.6412599225</v>
      </c>
      <c r="G565" s="50">
        <f t="shared" si="9"/>
        <v>2.429586287253557</v>
      </c>
      <c r="H565" s="48">
        <v>5919.1480288260036</v>
      </c>
    </row>
    <row r="566" spans="1:8" ht="16.899999999999999" customHeight="1" x14ac:dyDescent="0.25">
      <c r="A566" s="164"/>
      <c r="B566" s="164" t="s">
        <v>36</v>
      </c>
      <c r="C566" s="52" t="s">
        <v>31</v>
      </c>
      <c r="D566" s="51">
        <v>1607.2973789520183</v>
      </c>
      <c r="E566" s="50">
        <v>1598.1684472408169</v>
      </c>
      <c r="F566" s="50">
        <v>4158.642116813543</v>
      </c>
      <c r="G566" s="50">
        <f t="shared" si="9"/>
        <v>2.5873507735855572</v>
      </c>
      <c r="H566" s="48">
        <v>2779.6726189443143</v>
      </c>
    </row>
    <row r="567" spans="1:8" ht="16.899999999999999" customHeight="1" x14ac:dyDescent="0.25">
      <c r="A567" s="164"/>
      <c r="B567" s="164"/>
      <c r="C567" s="52" t="s">
        <v>29</v>
      </c>
      <c r="D567" s="51">
        <v>20</v>
      </c>
      <c r="E567" s="50">
        <v>20</v>
      </c>
      <c r="F567" s="50">
        <v>0.1</v>
      </c>
      <c r="G567" s="50">
        <f t="shared" si="9"/>
        <v>5.0000000000000001E-3</v>
      </c>
      <c r="H567" s="48">
        <v>0.1</v>
      </c>
    </row>
    <row r="568" spans="1:8" ht="16.899999999999999" customHeight="1" x14ac:dyDescent="0.25">
      <c r="A568" s="164"/>
      <c r="B568" s="164"/>
      <c r="C568" s="52" t="s">
        <v>28</v>
      </c>
      <c r="D568" s="51">
        <v>1627.2973789520183</v>
      </c>
      <c r="E568" s="50">
        <v>1618.1684472408172</v>
      </c>
      <c r="F568" s="50">
        <v>4158.7421168135425</v>
      </c>
      <c r="G568" s="50">
        <f t="shared" si="9"/>
        <v>2.5556128649895435</v>
      </c>
      <c r="H568" s="48">
        <v>2779.7726189443142</v>
      </c>
    </row>
    <row r="569" spans="1:8" ht="16.899999999999999" customHeight="1" x14ac:dyDescent="0.25">
      <c r="A569" s="164"/>
      <c r="B569" s="164" t="s">
        <v>38</v>
      </c>
      <c r="C569" s="52" t="s">
        <v>31</v>
      </c>
      <c r="D569" s="51">
        <v>5459.7437310578307</v>
      </c>
      <c r="E569" s="50">
        <v>5240.9554038627002</v>
      </c>
      <c r="F569" s="50">
        <v>17004.296180722602</v>
      </c>
      <c r="G569" s="50">
        <f t="shared" si="9"/>
        <v>3.1144861404379509</v>
      </c>
      <c r="H569" s="48">
        <v>9665.159438315437</v>
      </c>
    </row>
    <row r="570" spans="1:8" ht="16.899999999999999" customHeight="1" x14ac:dyDescent="0.25">
      <c r="A570" s="164"/>
      <c r="B570" s="164"/>
      <c r="C570" s="52" t="s">
        <v>29</v>
      </c>
      <c r="D570" s="51">
        <v>2.5</v>
      </c>
      <c r="E570" s="50">
        <v>2.5</v>
      </c>
      <c r="F570" s="50">
        <v>15</v>
      </c>
      <c r="G570" s="50">
        <f t="shared" si="9"/>
        <v>6</v>
      </c>
      <c r="H570" s="48">
        <v>10</v>
      </c>
    </row>
    <row r="571" spans="1:8" ht="16.899999999999999" customHeight="1" x14ac:dyDescent="0.25">
      <c r="A571" s="164"/>
      <c r="B571" s="164"/>
      <c r="C571" s="52" t="s">
        <v>28</v>
      </c>
      <c r="D571" s="51">
        <v>5462.2437310578316</v>
      </c>
      <c r="E571" s="50">
        <v>5243.4554038626993</v>
      </c>
      <c r="F571" s="50">
        <v>17019.296180722602</v>
      </c>
      <c r="G571" s="50">
        <f t="shared" si="9"/>
        <v>3.1158068037045652</v>
      </c>
      <c r="H571" s="48">
        <v>9675.159438315437</v>
      </c>
    </row>
    <row r="572" spans="1:8" ht="16.899999999999999" customHeight="1" x14ac:dyDescent="0.25">
      <c r="A572" s="164"/>
      <c r="B572" s="164" t="s">
        <v>41</v>
      </c>
      <c r="C572" s="52" t="s">
        <v>31</v>
      </c>
      <c r="D572" s="51">
        <v>5915.8093226882456</v>
      </c>
      <c r="E572" s="50">
        <v>5745.2191295524735</v>
      </c>
      <c r="F572" s="50">
        <v>18462.127454754016</v>
      </c>
      <c r="G572" s="50">
        <f t="shared" si="9"/>
        <v>3.1208117854556723</v>
      </c>
      <c r="H572" s="48">
        <v>13478.102292995993</v>
      </c>
    </row>
    <row r="573" spans="1:8" ht="16.899999999999999" customHeight="1" x14ac:dyDescent="0.25">
      <c r="A573" s="164"/>
      <c r="B573" s="164"/>
      <c r="C573" s="52" t="s">
        <v>28</v>
      </c>
      <c r="D573" s="51">
        <v>5915.8093226882456</v>
      </c>
      <c r="E573" s="50">
        <v>5745.2191295524735</v>
      </c>
      <c r="F573" s="50">
        <v>18462.127454754016</v>
      </c>
      <c r="G573" s="50">
        <f t="shared" si="9"/>
        <v>3.1208117854556723</v>
      </c>
      <c r="H573" s="48">
        <v>13478.102292995993</v>
      </c>
    </row>
    <row r="574" spans="1:8" ht="16.899999999999999" customHeight="1" x14ac:dyDescent="0.25">
      <c r="A574" s="164"/>
      <c r="B574" s="164" t="s">
        <v>40</v>
      </c>
      <c r="C574" s="52" t="s">
        <v>31</v>
      </c>
      <c r="D574" s="51">
        <v>1879.47048830933</v>
      </c>
      <c r="E574" s="50">
        <v>1761.8897168035869</v>
      </c>
      <c r="F574" s="50">
        <v>8026.7459051449696</v>
      </c>
      <c r="G574" s="50">
        <f t="shared" si="9"/>
        <v>4.2707485725755641</v>
      </c>
      <c r="H574" s="48">
        <v>9024.9194897984089</v>
      </c>
    </row>
    <row r="575" spans="1:8" ht="16.899999999999999" customHeight="1" x14ac:dyDescent="0.25">
      <c r="A575" s="164"/>
      <c r="B575" s="164"/>
      <c r="C575" s="52" t="s">
        <v>29</v>
      </c>
      <c r="D575" s="51">
        <v>11.5</v>
      </c>
      <c r="E575" s="50">
        <v>11.5</v>
      </c>
      <c r="F575" s="50">
        <v>53.048571428571421</v>
      </c>
      <c r="G575" s="50">
        <f t="shared" si="9"/>
        <v>4.6129192546583848</v>
      </c>
      <c r="H575" s="48">
        <v>4.1769999999999996</v>
      </c>
    </row>
    <row r="576" spans="1:8" ht="16.899999999999999" customHeight="1" x14ac:dyDescent="0.25">
      <c r="A576" s="164"/>
      <c r="B576" s="164"/>
      <c r="C576" s="52" t="s">
        <v>28</v>
      </c>
      <c r="D576" s="51">
        <v>1890.97048830933</v>
      </c>
      <c r="E576" s="50">
        <v>1773.3897168035867</v>
      </c>
      <c r="F576" s="50">
        <v>8079.794476573541</v>
      </c>
      <c r="G576" s="50">
        <f t="shared" si="9"/>
        <v>4.272829494974026</v>
      </c>
      <c r="H576" s="48">
        <v>9029.0964897984086</v>
      </c>
    </row>
    <row r="577" spans="1:8" ht="16.899999999999999" customHeight="1" x14ac:dyDescent="0.25">
      <c r="A577" s="164"/>
      <c r="B577" s="164" t="s">
        <v>35</v>
      </c>
      <c r="C577" s="52" t="s">
        <v>31</v>
      </c>
      <c r="D577" s="51">
        <v>13825.788332252851</v>
      </c>
      <c r="E577" s="50">
        <v>10207.6830136586</v>
      </c>
      <c r="F577" s="50">
        <v>18296.248108736036</v>
      </c>
      <c r="G577" s="50">
        <f t="shared" si="9"/>
        <v>1.323342124807052</v>
      </c>
      <c r="H577" s="48">
        <v>9802.1412457405713</v>
      </c>
    </row>
    <row r="578" spans="1:8" ht="16.899999999999999" customHeight="1" x14ac:dyDescent="0.25">
      <c r="A578" s="164"/>
      <c r="B578" s="164"/>
      <c r="C578" s="52" t="s">
        <v>29</v>
      </c>
      <c r="D578" s="51">
        <v>202.27296224961481</v>
      </c>
      <c r="E578" s="50">
        <v>180.46118258859784</v>
      </c>
      <c r="F578" s="50">
        <v>355.45842141756549</v>
      </c>
      <c r="G578" s="50">
        <f t="shared" si="9"/>
        <v>1.7573204914006859</v>
      </c>
      <c r="H578" s="48">
        <v>228.10423728813561</v>
      </c>
    </row>
    <row r="579" spans="1:8" ht="16.899999999999999" customHeight="1" x14ac:dyDescent="0.25">
      <c r="A579" s="164"/>
      <c r="B579" s="164"/>
      <c r="C579" s="52" t="s">
        <v>28</v>
      </c>
      <c r="D579" s="51">
        <v>14028.061294502466</v>
      </c>
      <c r="E579" s="50">
        <v>10388.144196247196</v>
      </c>
      <c r="F579" s="50">
        <v>18651.706530153602</v>
      </c>
      <c r="G579" s="50">
        <f t="shared" si="9"/>
        <v>1.3295997314656105</v>
      </c>
      <c r="H579" s="48">
        <v>10030.245483028706</v>
      </c>
    </row>
    <row r="580" spans="1:8" ht="16.899999999999999" customHeight="1" x14ac:dyDescent="0.25">
      <c r="A580" s="164"/>
      <c r="B580" s="164" t="s">
        <v>39</v>
      </c>
      <c r="C580" s="52" t="s">
        <v>31</v>
      </c>
      <c r="D580" s="51">
        <v>617.19022385179005</v>
      </c>
      <c r="E580" s="50">
        <v>597.90779160314162</v>
      </c>
      <c r="F580" s="50">
        <v>935.23516121286252</v>
      </c>
      <c r="G580" s="50">
        <f t="shared" si="9"/>
        <v>1.5153110419931841</v>
      </c>
      <c r="H580" s="48">
        <v>458.97947482423848</v>
      </c>
    </row>
    <row r="581" spans="1:8" ht="16.899999999999999" customHeight="1" x14ac:dyDescent="0.25">
      <c r="A581" s="164"/>
      <c r="B581" s="164"/>
      <c r="C581" s="52" t="s">
        <v>29</v>
      </c>
      <c r="D581" s="51">
        <v>3.7149999999999999</v>
      </c>
      <c r="E581" s="50">
        <v>3.7149999999999999</v>
      </c>
      <c r="F581" s="50">
        <v>5.5112499999999995</v>
      </c>
      <c r="G581" s="50">
        <f t="shared" ref="G581:G617" si="10">IFERROR((F581/D581),"")</f>
        <v>1.4835127860026918</v>
      </c>
      <c r="H581" s="48">
        <v>3.95</v>
      </c>
    </row>
    <row r="582" spans="1:8" ht="16.899999999999999" customHeight="1" x14ac:dyDescent="0.25">
      <c r="A582" s="164"/>
      <c r="B582" s="164"/>
      <c r="C582" s="52" t="s">
        <v>28</v>
      </c>
      <c r="D582" s="51">
        <v>620.90522385179008</v>
      </c>
      <c r="E582" s="50">
        <v>601.62279160314165</v>
      </c>
      <c r="F582" s="50">
        <v>940.74641121286254</v>
      </c>
      <c r="G582" s="50">
        <f t="shared" si="10"/>
        <v>1.5151207866748733</v>
      </c>
      <c r="H582" s="48">
        <v>462.92947482423853</v>
      </c>
    </row>
    <row r="583" spans="1:8" ht="16.899999999999999" customHeight="1" x14ac:dyDescent="0.25">
      <c r="A583" s="164"/>
      <c r="B583" s="164" t="s">
        <v>28</v>
      </c>
      <c r="C583" s="52" t="s">
        <v>31</v>
      </c>
      <c r="D583" s="51">
        <v>55807.936214285248</v>
      </c>
      <c r="E583" s="50">
        <v>49914.669447392254</v>
      </c>
      <c r="F583" s="50">
        <v>140861.13049647227</v>
      </c>
      <c r="G583" s="50">
        <f t="shared" si="10"/>
        <v>2.5240340362275537</v>
      </c>
      <c r="H583" s="48">
        <v>102728.6226033116</v>
      </c>
    </row>
    <row r="584" spans="1:8" ht="16.899999999999999" customHeight="1" x14ac:dyDescent="0.25">
      <c r="A584" s="164"/>
      <c r="B584" s="164"/>
      <c r="C584" s="52" t="s">
        <v>29</v>
      </c>
      <c r="D584" s="51">
        <v>332.59848440436997</v>
      </c>
      <c r="E584" s="50">
        <v>309.48670474335296</v>
      </c>
      <c r="F584" s="50">
        <v>803.76389491391092</v>
      </c>
      <c r="G584" s="50">
        <f t="shared" si="10"/>
        <v>2.416619234911193</v>
      </c>
      <c r="H584" s="48">
        <v>470.65894851949992</v>
      </c>
    </row>
    <row r="585" spans="1:8" ht="16.899999999999999" customHeight="1" x14ac:dyDescent="0.25">
      <c r="A585" s="164"/>
      <c r="B585" s="164"/>
      <c r="C585" s="52" t="s">
        <v>28</v>
      </c>
      <c r="D585" s="51">
        <v>56140.534698689618</v>
      </c>
      <c r="E585" s="50">
        <v>50224.156152135613</v>
      </c>
      <c r="F585" s="50">
        <v>141664.89439138619</v>
      </c>
      <c r="G585" s="50">
        <f t="shared" si="10"/>
        <v>2.5233976689340794</v>
      </c>
      <c r="H585" s="48">
        <v>103199.28155183108</v>
      </c>
    </row>
    <row r="586" spans="1:8" ht="16.899999999999999" customHeight="1" x14ac:dyDescent="0.25">
      <c r="A586" s="164" t="s">
        <v>24</v>
      </c>
      <c r="B586" s="164" t="s">
        <v>33</v>
      </c>
      <c r="C586" s="52" t="s">
        <v>29</v>
      </c>
      <c r="D586" s="51">
        <v>12576.057388809182</v>
      </c>
      <c r="E586" s="50">
        <v>12566.05738880918</v>
      </c>
      <c r="F586" s="50">
        <v>92772.62088952653</v>
      </c>
      <c r="G586" s="50">
        <f t="shared" si="10"/>
        <v>7.3769241043763323</v>
      </c>
      <c r="H586" s="48">
        <v>54476.054973696795</v>
      </c>
    </row>
    <row r="587" spans="1:8" ht="16.899999999999999" customHeight="1" x14ac:dyDescent="0.25">
      <c r="A587" s="164"/>
      <c r="B587" s="164"/>
      <c r="C587" s="52" t="s">
        <v>28</v>
      </c>
      <c r="D587" s="51">
        <v>12576.057388809182</v>
      </c>
      <c r="E587" s="50">
        <v>12566.05738880918</v>
      </c>
      <c r="F587" s="50">
        <v>92772.62088952653</v>
      </c>
      <c r="G587" s="50">
        <f t="shared" si="10"/>
        <v>7.3769241043763323</v>
      </c>
      <c r="H587" s="48">
        <v>54476.054973696795</v>
      </c>
    </row>
    <row r="588" spans="1:8" ht="16.899999999999999" customHeight="1" x14ac:dyDescent="0.25">
      <c r="A588" s="164"/>
      <c r="B588" s="164" t="s">
        <v>37</v>
      </c>
      <c r="C588" s="52" t="s">
        <v>29</v>
      </c>
      <c r="D588" s="51">
        <v>1850.2619047619046</v>
      </c>
      <c r="E588" s="50">
        <v>1850.2619047619046</v>
      </c>
      <c r="F588" s="50">
        <v>14354.619047619048</v>
      </c>
      <c r="G588" s="50">
        <f t="shared" si="10"/>
        <v>7.7581552161212706</v>
      </c>
      <c r="H588" s="48">
        <v>10532</v>
      </c>
    </row>
    <row r="589" spans="1:8" ht="16.899999999999999" customHeight="1" x14ac:dyDescent="0.25">
      <c r="A589" s="164"/>
      <c r="B589" s="164"/>
      <c r="C589" s="52" t="s">
        <v>28</v>
      </c>
      <c r="D589" s="51">
        <v>1850.2619047619046</v>
      </c>
      <c r="E589" s="50">
        <v>1850.2619047619046</v>
      </c>
      <c r="F589" s="50">
        <v>14354.619047619048</v>
      </c>
      <c r="G589" s="50">
        <f t="shared" si="10"/>
        <v>7.7581552161212706</v>
      </c>
      <c r="H589" s="48">
        <v>10532</v>
      </c>
    </row>
    <row r="590" spans="1:8" ht="16.899999999999999" customHeight="1" x14ac:dyDescent="0.25">
      <c r="A590" s="164"/>
      <c r="B590" s="164" t="s">
        <v>36</v>
      </c>
      <c r="C590" s="52" t="s">
        <v>29</v>
      </c>
      <c r="D590" s="51">
        <v>2082.6666666666665</v>
      </c>
      <c r="E590" s="50">
        <v>2082.6666666666665</v>
      </c>
      <c r="F590" s="50">
        <v>12950.133333333333</v>
      </c>
      <c r="G590" s="50">
        <f t="shared" si="10"/>
        <v>6.2180537772087074</v>
      </c>
      <c r="H590" s="48">
        <v>9985.8333333333321</v>
      </c>
    </row>
    <row r="591" spans="1:8" ht="16.899999999999999" customHeight="1" x14ac:dyDescent="0.25">
      <c r="A591" s="164"/>
      <c r="B591" s="164"/>
      <c r="C591" s="52" t="s">
        <v>28</v>
      </c>
      <c r="D591" s="51">
        <v>2082.6666666666665</v>
      </c>
      <c r="E591" s="50">
        <v>2082.6666666666665</v>
      </c>
      <c r="F591" s="50">
        <v>12950.133333333333</v>
      </c>
      <c r="G591" s="50">
        <f t="shared" si="10"/>
        <v>6.2180537772087074</v>
      </c>
      <c r="H591" s="48">
        <v>9985.8333333333321</v>
      </c>
    </row>
    <row r="592" spans="1:8" ht="16.899999999999999" customHeight="1" x14ac:dyDescent="0.25">
      <c r="A592" s="164"/>
      <c r="B592" s="164" t="s">
        <v>38</v>
      </c>
      <c r="C592" s="52" t="s">
        <v>29</v>
      </c>
      <c r="D592" s="51">
        <v>90</v>
      </c>
      <c r="E592" s="50">
        <v>90</v>
      </c>
      <c r="F592" s="50">
        <v>900</v>
      </c>
      <c r="G592" s="50">
        <f t="shared" si="10"/>
        <v>10</v>
      </c>
      <c r="H592" s="53"/>
    </row>
    <row r="593" spans="1:8" ht="16.899999999999999" customHeight="1" x14ac:dyDescent="0.25">
      <c r="A593" s="164"/>
      <c r="B593" s="164"/>
      <c r="C593" s="52" t="s">
        <v>28</v>
      </c>
      <c r="D593" s="51">
        <v>90</v>
      </c>
      <c r="E593" s="50">
        <v>90</v>
      </c>
      <c r="F593" s="50">
        <v>900</v>
      </c>
      <c r="G593" s="50">
        <f t="shared" si="10"/>
        <v>10</v>
      </c>
      <c r="H593" s="53"/>
    </row>
    <row r="594" spans="1:8" ht="16.899999999999999" customHeight="1" x14ac:dyDescent="0.25">
      <c r="A594" s="164"/>
      <c r="B594" s="164" t="s">
        <v>35</v>
      </c>
      <c r="C594" s="52" t="s">
        <v>29</v>
      </c>
      <c r="D594" s="51">
        <v>1223.2736486486488</v>
      </c>
      <c r="E594" s="50">
        <v>1223.2736486486488</v>
      </c>
      <c r="F594" s="50">
        <v>8546.131959459457</v>
      </c>
      <c r="G594" s="50">
        <f t="shared" si="10"/>
        <v>6.9862797820425335</v>
      </c>
      <c r="H594" s="48">
        <v>7804.2569594594597</v>
      </c>
    </row>
    <row r="595" spans="1:8" ht="16.899999999999999" customHeight="1" x14ac:dyDescent="0.25">
      <c r="A595" s="164"/>
      <c r="B595" s="164"/>
      <c r="C595" s="52" t="s">
        <v>28</v>
      </c>
      <c r="D595" s="51">
        <v>1223.2736486486488</v>
      </c>
      <c r="E595" s="50">
        <v>1223.2736486486488</v>
      </c>
      <c r="F595" s="50">
        <v>8546.131959459457</v>
      </c>
      <c r="G595" s="50">
        <f t="shared" si="10"/>
        <v>6.9862797820425335</v>
      </c>
      <c r="H595" s="48">
        <v>7804.2569594594597</v>
      </c>
    </row>
    <row r="596" spans="1:8" ht="16.899999999999999" customHeight="1" x14ac:dyDescent="0.25">
      <c r="A596" s="164"/>
      <c r="B596" s="164" t="s">
        <v>28</v>
      </c>
      <c r="C596" s="52" t="s">
        <v>29</v>
      </c>
      <c r="D596" s="51">
        <v>17822.259608886401</v>
      </c>
      <c r="E596" s="50">
        <v>17812.259608886394</v>
      </c>
      <c r="F596" s="50">
        <v>129523.50522993838</v>
      </c>
      <c r="G596" s="50">
        <f t="shared" si="10"/>
        <v>7.2675131028478761</v>
      </c>
      <c r="H596" s="48">
        <v>82798.145266489591</v>
      </c>
    </row>
    <row r="597" spans="1:8" ht="16.899999999999999" customHeight="1" x14ac:dyDescent="0.25">
      <c r="A597" s="164"/>
      <c r="B597" s="164"/>
      <c r="C597" s="52" t="s">
        <v>28</v>
      </c>
      <c r="D597" s="51">
        <v>17822.259608886401</v>
      </c>
      <c r="E597" s="50">
        <v>17812.259608886394</v>
      </c>
      <c r="F597" s="50">
        <v>129523.50522993838</v>
      </c>
      <c r="G597" s="50">
        <f t="shared" si="10"/>
        <v>7.2675131028478761</v>
      </c>
      <c r="H597" s="48">
        <v>82798.145266489591</v>
      </c>
    </row>
    <row r="598" spans="1:8" ht="16.899999999999999" customHeight="1" x14ac:dyDescent="0.25">
      <c r="A598" s="164" t="s">
        <v>25</v>
      </c>
      <c r="B598" s="164" t="s">
        <v>33</v>
      </c>
      <c r="C598" s="52" t="s">
        <v>29</v>
      </c>
      <c r="D598" s="51">
        <v>423.22222222222223</v>
      </c>
      <c r="E598" s="50">
        <v>423.22222222222223</v>
      </c>
      <c r="F598" s="50">
        <v>3060.6944444444443</v>
      </c>
      <c r="G598" s="50">
        <f t="shared" si="10"/>
        <v>7.2318850091887628</v>
      </c>
      <c r="H598" s="48">
        <v>2910.6944444444443</v>
      </c>
    </row>
    <row r="599" spans="1:8" ht="16.899999999999999" customHeight="1" x14ac:dyDescent="0.25">
      <c r="A599" s="164"/>
      <c r="B599" s="164"/>
      <c r="C599" s="52" t="s">
        <v>28</v>
      </c>
      <c r="D599" s="51">
        <v>423.22222222222223</v>
      </c>
      <c r="E599" s="50">
        <v>423.22222222222223</v>
      </c>
      <c r="F599" s="50">
        <v>3060.6944444444443</v>
      </c>
      <c r="G599" s="50">
        <f t="shared" si="10"/>
        <v>7.2318850091887628</v>
      </c>
      <c r="H599" s="48">
        <v>2910.6944444444443</v>
      </c>
    </row>
    <row r="600" spans="1:8" ht="16.899999999999999" customHeight="1" x14ac:dyDescent="0.25">
      <c r="A600" s="164"/>
      <c r="B600" s="164" t="s">
        <v>37</v>
      </c>
      <c r="C600" s="52" t="s">
        <v>29</v>
      </c>
      <c r="D600" s="51">
        <v>50</v>
      </c>
      <c r="E600" s="50">
        <v>50</v>
      </c>
      <c r="F600" s="50">
        <v>350</v>
      </c>
      <c r="G600" s="50">
        <f t="shared" si="10"/>
        <v>7</v>
      </c>
      <c r="H600" s="48">
        <v>350</v>
      </c>
    </row>
    <row r="601" spans="1:8" ht="16.899999999999999" customHeight="1" x14ac:dyDescent="0.25">
      <c r="A601" s="164"/>
      <c r="B601" s="164"/>
      <c r="C601" s="52" t="s">
        <v>28</v>
      </c>
      <c r="D601" s="51">
        <v>50</v>
      </c>
      <c r="E601" s="50">
        <v>50</v>
      </c>
      <c r="F601" s="50">
        <v>350</v>
      </c>
      <c r="G601" s="50">
        <f t="shared" si="10"/>
        <v>7</v>
      </c>
      <c r="H601" s="48">
        <v>350</v>
      </c>
    </row>
    <row r="602" spans="1:8" ht="16.899999999999999" customHeight="1" x14ac:dyDescent="0.25">
      <c r="A602" s="164"/>
      <c r="B602" s="164" t="s">
        <v>28</v>
      </c>
      <c r="C602" s="52" t="s">
        <v>29</v>
      </c>
      <c r="D602" s="51">
        <v>473.22222222222223</v>
      </c>
      <c r="E602" s="50">
        <v>473.22222222222223</v>
      </c>
      <c r="F602" s="50">
        <v>3410.6944444444443</v>
      </c>
      <c r="G602" s="50">
        <f t="shared" si="10"/>
        <v>7.2073843625264145</v>
      </c>
      <c r="H602" s="48">
        <v>3260.6944444444443</v>
      </c>
    </row>
    <row r="603" spans="1:8" ht="16.899999999999999" customHeight="1" x14ac:dyDescent="0.25">
      <c r="A603" s="164"/>
      <c r="B603" s="164"/>
      <c r="C603" s="52" t="s">
        <v>28</v>
      </c>
      <c r="D603" s="51">
        <v>473.22222222222223</v>
      </c>
      <c r="E603" s="50">
        <v>473.22222222222223</v>
      </c>
      <c r="F603" s="50">
        <v>3410.6944444444443</v>
      </c>
      <c r="G603" s="50">
        <f t="shared" si="10"/>
        <v>7.2073843625264145</v>
      </c>
      <c r="H603" s="48">
        <v>3260.6944444444443</v>
      </c>
    </row>
    <row r="604" spans="1:8" ht="16.899999999999999" customHeight="1" x14ac:dyDescent="0.25">
      <c r="A604" s="164" t="s">
        <v>26</v>
      </c>
      <c r="B604" s="164" t="s">
        <v>33</v>
      </c>
      <c r="C604" s="52" t="s">
        <v>29</v>
      </c>
      <c r="D604" s="51">
        <v>127</v>
      </c>
      <c r="E604" s="50">
        <v>127</v>
      </c>
      <c r="F604" s="50">
        <v>956</v>
      </c>
      <c r="G604" s="50">
        <f t="shared" si="10"/>
        <v>7.5275590551181102</v>
      </c>
      <c r="H604" s="48">
        <v>500</v>
      </c>
    </row>
    <row r="605" spans="1:8" ht="16.899999999999999" customHeight="1" x14ac:dyDescent="0.25">
      <c r="A605" s="164"/>
      <c r="B605" s="164"/>
      <c r="C605" s="52" t="s">
        <v>28</v>
      </c>
      <c r="D605" s="51">
        <v>127</v>
      </c>
      <c r="E605" s="50">
        <v>127</v>
      </c>
      <c r="F605" s="50">
        <v>956</v>
      </c>
      <c r="G605" s="50">
        <f t="shared" si="10"/>
        <v>7.5275590551181102</v>
      </c>
      <c r="H605" s="48">
        <v>500</v>
      </c>
    </row>
    <row r="606" spans="1:8" ht="16.899999999999999" customHeight="1" x14ac:dyDescent="0.25">
      <c r="A606" s="164"/>
      <c r="B606" s="164" t="s">
        <v>36</v>
      </c>
      <c r="C606" s="52" t="s">
        <v>29</v>
      </c>
      <c r="D606" s="51">
        <v>70</v>
      </c>
      <c r="E606" s="50">
        <v>70</v>
      </c>
      <c r="F606" s="50">
        <v>595</v>
      </c>
      <c r="G606" s="50">
        <f t="shared" si="10"/>
        <v>8.5</v>
      </c>
      <c r="H606" s="48">
        <v>595</v>
      </c>
    </row>
    <row r="607" spans="1:8" ht="16.899999999999999" customHeight="1" x14ac:dyDescent="0.25">
      <c r="A607" s="164"/>
      <c r="B607" s="164"/>
      <c r="C607" s="52" t="s">
        <v>28</v>
      </c>
      <c r="D607" s="51">
        <v>70</v>
      </c>
      <c r="E607" s="50">
        <v>70</v>
      </c>
      <c r="F607" s="50">
        <v>595</v>
      </c>
      <c r="G607" s="50">
        <f t="shared" si="10"/>
        <v>8.5</v>
      </c>
      <c r="H607" s="48">
        <v>595</v>
      </c>
    </row>
    <row r="608" spans="1:8" ht="16.899999999999999" customHeight="1" x14ac:dyDescent="0.25">
      <c r="A608" s="164"/>
      <c r="B608" s="164" t="s">
        <v>35</v>
      </c>
      <c r="C608" s="52" t="s">
        <v>29</v>
      </c>
      <c r="D608" s="51">
        <v>62</v>
      </c>
      <c r="E608" s="50">
        <v>62</v>
      </c>
      <c r="F608" s="50">
        <v>465</v>
      </c>
      <c r="G608" s="50">
        <f t="shared" si="10"/>
        <v>7.5</v>
      </c>
      <c r="H608" s="48">
        <v>465</v>
      </c>
    </row>
    <row r="609" spans="1:8" ht="16.899999999999999" customHeight="1" x14ac:dyDescent="0.25">
      <c r="A609" s="164"/>
      <c r="B609" s="164"/>
      <c r="C609" s="52" t="s">
        <v>28</v>
      </c>
      <c r="D609" s="51">
        <v>62</v>
      </c>
      <c r="E609" s="50">
        <v>62</v>
      </c>
      <c r="F609" s="50">
        <v>465</v>
      </c>
      <c r="G609" s="50">
        <f t="shared" si="10"/>
        <v>7.5</v>
      </c>
      <c r="H609" s="48">
        <v>465</v>
      </c>
    </row>
    <row r="610" spans="1:8" ht="16.899999999999999" customHeight="1" x14ac:dyDescent="0.25">
      <c r="A610" s="164"/>
      <c r="B610" s="164" t="s">
        <v>28</v>
      </c>
      <c r="C610" s="52" t="s">
        <v>29</v>
      </c>
      <c r="D610" s="51">
        <v>259</v>
      </c>
      <c r="E610" s="50">
        <v>259</v>
      </c>
      <c r="F610" s="50">
        <v>2016</v>
      </c>
      <c r="G610" s="50">
        <f t="shared" si="10"/>
        <v>7.7837837837837842</v>
      </c>
      <c r="H610" s="48">
        <v>1560</v>
      </c>
    </row>
    <row r="611" spans="1:8" ht="16.899999999999999" customHeight="1" x14ac:dyDescent="0.25">
      <c r="A611" s="164"/>
      <c r="B611" s="164"/>
      <c r="C611" s="52" t="s">
        <v>28</v>
      </c>
      <c r="D611" s="51">
        <v>259</v>
      </c>
      <c r="E611" s="50">
        <v>259</v>
      </c>
      <c r="F611" s="50">
        <v>2016</v>
      </c>
      <c r="G611" s="50">
        <f t="shared" si="10"/>
        <v>7.7837837837837842</v>
      </c>
      <c r="H611" s="48">
        <v>1560</v>
      </c>
    </row>
    <row r="612" spans="1:8" ht="16.899999999999999" customHeight="1" x14ac:dyDescent="0.25">
      <c r="A612" s="164" t="s">
        <v>27</v>
      </c>
      <c r="B612" s="164" t="s">
        <v>33</v>
      </c>
      <c r="C612" s="52" t="s">
        <v>29</v>
      </c>
      <c r="D612" s="51">
        <v>150</v>
      </c>
      <c r="E612" s="50">
        <v>150</v>
      </c>
      <c r="F612" s="50">
        <v>1200</v>
      </c>
      <c r="G612" s="50">
        <f t="shared" si="10"/>
        <v>8</v>
      </c>
      <c r="H612" s="48">
        <v>1200</v>
      </c>
    </row>
    <row r="613" spans="1:8" ht="16.899999999999999" customHeight="1" x14ac:dyDescent="0.25">
      <c r="A613" s="164"/>
      <c r="B613" s="164"/>
      <c r="C613" s="52" t="s">
        <v>28</v>
      </c>
      <c r="D613" s="51">
        <v>150</v>
      </c>
      <c r="E613" s="50">
        <v>150</v>
      </c>
      <c r="F613" s="50">
        <v>1200</v>
      </c>
      <c r="G613" s="50">
        <f t="shared" si="10"/>
        <v>8</v>
      </c>
      <c r="H613" s="48">
        <v>1200</v>
      </c>
    </row>
    <row r="614" spans="1:8" ht="16.899999999999999" customHeight="1" x14ac:dyDescent="0.25">
      <c r="A614" s="164"/>
      <c r="B614" s="164" t="s">
        <v>32</v>
      </c>
      <c r="C614" s="52" t="s">
        <v>29</v>
      </c>
      <c r="D614" s="51">
        <v>5.5</v>
      </c>
      <c r="E614" s="50">
        <v>5.5</v>
      </c>
      <c r="F614" s="50">
        <v>9</v>
      </c>
      <c r="G614" s="50">
        <f t="shared" si="10"/>
        <v>1.6363636363636365</v>
      </c>
      <c r="H614" s="48">
        <v>2</v>
      </c>
    </row>
    <row r="615" spans="1:8" ht="16.899999999999999" customHeight="1" x14ac:dyDescent="0.25">
      <c r="A615" s="164"/>
      <c r="B615" s="164"/>
      <c r="C615" s="52" t="s">
        <v>28</v>
      </c>
      <c r="D615" s="51">
        <v>5.5</v>
      </c>
      <c r="E615" s="50">
        <v>5.5</v>
      </c>
      <c r="F615" s="50">
        <v>9</v>
      </c>
      <c r="G615" s="50">
        <f t="shared" si="10"/>
        <v>1.6363636363636365</v>
      </c>
      <c r="H615" s="48">
        <v>2</v>
      </c>
    </row>
    <row r="616" spans="1:8" ht="16.899999999999999" customHeight="1" x14ac:dyDescent="0.25">
      <c r="A616" s="164"/>
      <c r="B616" s="164" t="s">
        <v>28</v>
      </c>
      <c r="C616" s="52" t="s">
        <v>29</v>
      </c>
      <c r="D616" s="51">
        <v>155.5</v>
      </c>
      <c r="E616" s="50">
        <v>155.5</v>
      </c>
      <c r="F616" s="50">
        <v>1209</v>
      </c>
      <c r="G616" s="50">
        <f t="shared" si="10"/>
        <v>7.77491961414791</v>
      </c>
      <c r="H616" s="48">
        <v>1202</v>
      </c>
    </row>
    <row r="617" spans="1:8" ht="16.899999999999999" customHeight="1" x14ac:dyDescent="0.25">
      <c r="A617" s="167"/>
      <c r="B617" s="167"/>
      <c r="C617" s="47" t="s">
        <v>28</v>
      </c>
      <c r="D617" s="46">
        <v>155.5</v>
      </c>
      <c r="E617" s="45">
        <v>155.5</v>
      </c>
      <c r="F617" s="45">
        <v>1209</v>
      </c>
      <c r="G617" s="45">
        <f t="shared" si="10"/>
        <v>7.77491961414791</v>
      </c>
      <c r="H617" s="44">
        <v>1202</v>
      </c>
    </row>
    <row r="618" spans="1:8" ht="13.15" customHeight="1" x14ac:dyDescent="0.25">
      <c r="A618" s="165"/>
      <c r="B618" s="165"/>
      <c r="C618" s="165"/>
      <c r="D618" s="165"/>
      <c r="E618" s="165"/>
      <c r="F618" s="165"/>
      <c r="G618" s="165"/>
      <c r="H618" s="166"/>
    </row>
    <row r="619" spans="1:8" x14ac:dyDescent="0.25">
      <c r="A619" s="17" t="s">
        <v>74</v>
      </c>
    </row>
  </sheetData>
  <mergeCells count="265">
    <mergeCell ref="A1:H1"/>
    <mergeCell ref="B12:B14"/>
    <mergeCell ref="B15:B17"/>
    <mergeCell ref="B18:B20"/>
    <mergeCell ref="B3:B5"/>
    <mergeCell ref="B6:B8"/>
    <mergeCell ref="B9:B11"/>
    <mergeCell ref="B21:B23"/>
    <mergeCell ref="B24:B26"/>
    <mergeCell ref="A3:A35"/>
    <mergeCell ref="B27:B29"/>
    <mergeCell ref="B30:B32"/>
    <mergeCell ref="B33:B35"/>
    <mergeCell ref="B47:B49"/>
    <mergeCell ref="B50:B52"/>
    <mergeCell ref="B53:B54"/>
    <mergeCell ref="A36:A65"/>
    <mergeCell ref="B36:B38"/>
    <mergeCell ref="B39:B41"/>
    <mergeCell ref="B42:B43"/>
    <mergeCell ref="B44:B46"/>
    <mergeCell ref="B55:B57"/>
    <mergeCell ref="B58:B60"/>
    <mergeCell ref="B61:B62"/>
    <mergeCell ref="B72:B73"/>
    <mergeCell ref="B74:B75"/>
    <mergeCell ref="B76:B77"/>
    <mergeCell ref="B63:B65"/>
    <mergeCell ref="A66:A77"/>
    <mergeCell ref="B66:B67"/>
    <mergeCell ref="B68:B69"/>
    <mergeCell ref="B70:B71"/>
    <mergeCell ref="B88:B90"/>
    <mergeCell ref="B91:B93"/>
    <mergeCell ref="B94:B95"/>
    <mergeCell ref="A78:A105"/>
    <mergeCell ref="B78:B80"/>
    <mergeCell ref="B81:B83"/>
    <mergeCell ref="B84:B85"/>
    <mergeCell ref="B86:B87"/>
    <mergeCell ref="B96:B97"/>
    <mergeCell ref="B98:B100"/>
    <mergeCell ref="B101:B102"/>
    <mergeCell ref="B114:B115"/>
    <mergeCell ref="B116:B118"/>
    <mergeCell ref="B119:B120"/>
    <mergeCell ref="B103:B105"/>
    <mergeCell ref="A106:A134"/>
    <mergeCell ref="B106:B108"/>
    <mergeCell ref="B109:B110"/>
    <mergeCell ref="B111:B113"/>
    <mergeCell ref="B121:B122"/>
    <mergeCell ref="B123:B125"/>
    <mergeCell ref="B126:B128"/>
    <mergeCell ref="B139:B140"/>
    <mergeCell ref="B141:B142"/>
    <mergeCell ref="B143:B145"/>
    <mergeCell ref="B129:B131"/>
    <mergeCell ref="B132:B134"/>
    <mergeCell ref="A135:A155"/>
    <mergeCell ref="B135:B136"/>
    <mergeCell ref="B137:B138"/>
    <mergeCell ref="B164:B165"/>
    <mergeCell ref="B166:B168"/>
    <mergeCell ref="B146:B147"/>
    <mergeCell ref="B148:B150"/>
    <mergeCell ref="B151:B152"/>
    <mergeCell ref="B153:B155"/>
    <mergeCell ref="A156:A168"/>
    <mergeCell ref="B156:B157"/>
    <mergeCell ref="B158:B160"/>
    <mergeCell ref="B161:B163"/>
    <mergeCell ref="B180:B182"/>
    <mergeCell ref="B183:B185"/>
    <mergeCell ref="B186:B187"/>
    <mergeCell ref="A169:A195"/>
    <mergeCell ref="B169:B171"/>
    <mergeCell ref="B172:B173"/>
    <mergeCell ref="B174:B176"/>
    <mergeCell ref="B177:B179"/>
    <mergeCell ref="B188:B189"/>
    <mergeCell ref="B190:B192"/>
    <mergeCell ref="B193:B195"/>
    <mergeCell ref="B207:B208"/>
    <mergeCell ref="B209:B210"/>
    <mergeCell ref="B211:B213"/>
    <mergeCell ref="A196:A224"/>
    <mergeCell ref="B196:B198"/>
    <mergeCell ref="B199:B200"/>
    <mergeCell ref="B201:B203"/>
    <mergeCell ref="B204:B206"/>
    <mergeCell ref="B214:B215"/>
    <mergeCell ref="B216:B218"/>
    <mergeCell ref="B219:B221"/>
    <mergeCell ref="B222:B224"/>
    <mergeCell ref="A225:A257"/>
    <mergeCell ref="B225:B227"/>
    <mergeCell ref="B228:B230"/>
    <mergeCell ref="B231:B233"/>
    <mergeCell ref="B243:B245"/>
    <mergeCell ref="B246:B248"/>
    <mergeCell ref="B249:B251"/>
    <mergeCell ref="B252:B254"/>
    <mergeCell ref="B255:B257"/>
    <mergeCell ref="B234:B236"/>
    <mergeCell ref="B237:B239"/>
    <mergeCell ref="B240:B242"/>
    <mergeCell ref="A258:A285"/>
    <mergeCell ref="B258:B260"/>
    <mergeCell ref="B261:B263"/>
    <mergeCell ref="B271:B273"/>
    <mergeCell ref="B274:B275"/>
    <mergeCell ref="B276:B277"/>
    <mergeCell ref="B278:B280"/>
    <mergeCell ref="B281:B282"/>
    <mergeCell ref="B283:B285"/>
    <mergeCell ref="B264:B265"/>
    <mergeCell ref="B266:B267"/>
    <mergeCell ref="B268:B270"/>
    <mergeCell ref="B298:B299"/>
    <mergeCell ref="B300:B302"/>
    <mergeCell ref="B303:B305"/>
    <mergeCell ref="A286:A317"/>
    <mergeCell ref="B286:B288"/>
    <mergeCell ref="B289:B291"/>
    <mergeCell ref="B292:B294"/>
    <mergeCell ref="B295:B297"/>
    <mergeCell ref="B306:B308"/>
    <mergeCell ref="B309:B311"/>
    <mergeCell ref="B312:B314"/>
    <mergeCell ref="B315:B317"/>
    <mergeCell ref="A318:A346"/>
    <mergeCell ref="B318:B320"/>
    <mergeCell ref="B321:B323"/>
    <mergeCell ref="B324:B326"/>
    <mergeCell ref="B334:B335"/>
    <mergeCell ref="B336:B338"/>
    <mergeCell ref="B339:B341"/>
    <mergeCell ref="B342:B343"/>
    <mergeCell ref="B344:B346"/>
    <mergeCell ref="B327:B329"/>
    <mergeCell ref="B330:B331"/>
    <mergeCell ref="B332:B333"/>
    <mergeCell ref="A347:A379"/>
    <mergeCell ref="B347:B349"/>
    <mergeCell ref="B350:B352"/>
    <mergeCell ref="B362:B364"/>
    <mergeCell ref="B365:B367"/>
    <mergeCell ref="B368:B370"/>
    <mergeCell ref="B371:B373"/>
    <mergeCell ref="B374:B376"/>
    <mergeCell ref="B377:B379"/>
    <mergeCell ref="B353:B355"/>
    <mergeCell ref="B356:B358"/>
    <mergeCell ref="B359:B361"/>
    <mergeCell ref="B390:B391"/>
    <mergeCell ref="B392:B394"/>
    <mergeCell ref="B395:B396"/>
    <mergeCell ref="A380:A403"/>
    <mergeCell ref="B380:B382"/>
    <mergeCell ref="B383:B384"/>
    <mergeCell ref="B385:B387"/>
    <mergeCell ref="B388:B389"/>
    <mergeCell ref="B397:B398"/>
    <mergeCell ref="B399:B400"/>
    <mergeCell ref="B401:B403"/>
    <mergeCell ref="B416:B417"/>
    <mergeCell ref="B418:B420"/>
    <mergeCell ref="B421:B422"/>
    <mergeCell ref="A404:A430"/>
    <mergeCell ref="B404:B406"/>
    <mergeCell ref="B407:B409"/>
    <mergeCell ref="B410:B412"/>
    <mergeCell ref="B413:B415"/>
    <mergeCell ref="B423:B425"/>
    <mergeCell ref="B426:B427"/>
    <mergeCell ref="B428:B430"/>
    <mergeCell ref="A431:A434"/>
    <mergeCell ref="B431:B432"/>
    <mergeCell ref="B433:B434"/>
    <mergeCell ref="A435:A467"/>
    <mergeCell ref="B435:B437"/>
    <mergeCell ref="B438:B440"/>
    <mergeCell ref="B450:B452"/>
    <mergeCell ref="B453:B455"/>
    <mergeCell ref="B456:B458"/>
    <mergeCell ref="B459:B461"/>
    <mergeCell ref="B462:B464"/>
    <mergeCell ref="B465:B467"/>
    <mergeCell ref="B441:B443"/>
    <mergeCell ref="B444:B446"/>
    <mergeCell ref="B447:B449"/>
    <mergeCell ref="B479:B480"/>
    <mergeCell ref="B481:B482"/>
    <mergeCell ref="B483:B484"/>
    <mergeCell ref="A468:A493"/>
    <mergeCell ref="B468:B470"/>
    <mergeCell ref="B471:B473"/>
    <mergeCell ref="B474:B475"/>
    <mergeCell ref="B476:B478"/>
    <mergeCell ref="B485:B486"/>
    <mergeCell ref="B487:B488"/>
    <mergeCell ref="B489:B490"/>
    <mergeCell ref="B500:B501"/>
    <mergeCell ref="B502:B503"/>
    <mergeCell ref="B504:B505"/>
    <mergeCell ref="B491:B493"/>
    <mergeCell ref="A494:A511"/>
    <mergeCell ref="B494:B495"/>
    <mergeCell ref="B496:B497"/>
    <mergeCell ref="B498:B499"/>
    <mergeCell ref="B506:B507"/>
    <mergeCell ref="B508:B509"/>
    <mergeCell ref="B510:B511"/>
    <mergeCell ref="A512:A541"/>
    <mergeCell ref="B512:B514"/>
    <mergeCell ref="B515:B517"/>
    <mergeCell ref="B518:B520"/>
    <mergeCell ref="B521:B522"/>
    <mergeCell ref="B530:B532"/>
    <mergeCell ref="B533:B535"/>
    <mergeCell ref="B536:B538"/>
    <mergeCell ref="B539:B541"/>
    <mergeCell ref="B523:B525"/>
    <mergeCell ref="B526:B527"/>
    <mergeCell ref="B528:B529"/>
    <mergeCell ref="A542:A553"/>
    <mergeCell ref="B542:B544"/>
    <mergeCell ref="B545:B546"/>
    <mergeCell ref="B547:B548"/>
    <mergeCell ref="B566:B568"/>
    <mergeCell ref="B549:B550"/>
    <mergeCell ref="B551:B553"/>
    <mergeCell ref="B569:B571"/>
    <mergeCell ref="B572:B573"/>
    <mergeCell ref="A554:A585"/>
    <mergeCell ref="B554:B556"/>
    <mergeCell ref="B557:B559"/>
    <mergeCell ref="B560:B562"/>
    <mergeCell ref="B563:B565"/>
    <mergeCell ref="B574:B576"/>
    <mergeCell ref="B577:B579"/>
    <mergeCell ref="B580:B582"/>
    <mergeCell ref="B592:B593"/>
    <mergeCell ref="B594:B595"/>
    <mergeCell ref="B596:B597"/>
    <mergeCell ref="B583:B585"/>
    <mergeCell ref="A586:A597"/>
    <mergeCell ref="B586:B587"/>
    <mergeCell ref="B588:B589"/>
    <mergeCell ref="B590:B591"/>
    <mergeCell ref="A598:A603"/>
    <mergeCell ref="B598:B599"/>
    <mergeCell ref="B600:B601"/>
    <mergeCell ref="B602:B603"/>
    <mergeCell ref="A604:A611"/>
    <mergeCell ref="B604:B605"/>
    <mergeCell ref="B606:B607"/>
    <mergeCell ref="B608:B609"/>
    <mergeCell ref="B610:B611"/>
    <mergeCell ref="A618:H618"/>
    <mergeCell ref="A612:A617"/>
    <mergeCell ref="B612:B613"/>
    <mergeCell ref="B614:B615"/>
    <mergeCell ref="B616:B6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zoomScale="110" zoomScaleNormal="110" workbookViewId="0">
      <selection activeCell="A15" sqref="A15"/>
    </sheetView>
  </sheetViews>
  <sheetFormatPr defaultColWidth="8.85546875" defaultRowHeight="15" x14ac:dyDescent="0.25"/>
  <cols>
    <col min="1" max="1" width="13.85546875" style="17" customWidth="1"/>
    <col min="2" max="2" width="17.7109375" style="17" customWidth="1"/>
    <col min="3" max="3" width="20.7109375" style="17" customWidth="1"/>
    <col min="4" max="4" width="22.7109375" style="17" customWidth="1"/>
    <col min="5" max="5" width="17" style="17" bestFit="1" customWidth="1"/>
    <col min="6" max="16384" width="8.85546875" style="17"/>
  </cols>
  <sheetData>
    <row r="1" spans="1:5" x14ac:dyDescent="0.25">
      <c r="A1" s="170" t="s">
        <v>81</v>
      </c>
      <c r="B1" s="171"/>
      <c r="C1" s="171"/>
      <c r="D1" s="171"/>
      <c r="E1" s="171"/>
    </row>
    <row r="2" spans="1:5" s="101" customFormat="1" ht="38.25" x14ac:dyDescent="0.25">
      <c r="A2" s="120" t="s">
        <v>34</v>
      </c>
      <c r="B2" s="120" t="s">
        <v>47</v>
      </c>
      <c r="C2" s="121" t="s">
        <v>79</v>
      </c>
      <c r="D2" s="121" t="s">
        <v>46</v>
      </c>
      <c r="E2" s="122" t="s">
        <v>44</v>
      </c>
    </row>
    <row r="3" spans="1:5" ht="16.899999999999999" customHeight="1" x14ac:dyDescent="0.25">
      <c r="A3" s="70" t="s">
        <v>33</v>
      </c>
      <c r="B3" s="69">
        <f>'Cassava SM'!B3+'Cassava LS'!C3</f>
        <v>26540.294481486799</v>
      </c>
      <c r="C3" s="68">
        <f>'Cassava SM'!C3+'Cassava LS'!D3</f>
        <v>8153.1342925643812</v>
      </c>
      <c r="D3" s="68">
        <f>'Cassava SM'!D3+'Cassava LS'!E3</f>
        <v>309546.34677985666</v>
      </c>
      <c r="E3" s="67">
        <f>'Cassava SM'!E3+'Cassava LS'!F3</f>
        <v>77386.586694964164</v>
      </c>
    </row>
    <row r="4" spans="1:5" ht="16.899999999999999" customHeight="1" x14ac:dyDescent="0.25">
      <c r="A4" s="66" t="s">
        <v>37</v>
      </c>
      <c r="B4" s="65">
        <f>'Cassava SM'!B4+'Cassava LS'!C4</f>
        <v>2582.5209363352342</v>
      </c>
      <c r="C4" s="64">
        <f>'Cassava SM'!C4+'Cassava LS'!D4</f>
        <v>89.242420437044075</v>
      </c>
      <c r="D4" s="64">
        <f>'Cassava SM'!D4+'Cassava LS'!E4</f>
        <v>27805.963294103713</v>
      </c>
      <c r="E4" s="63">
        <f>'Cassava SM'!E4+'Cassava LS'!F4</f>
        <v>6951.4908235259281</v>
      </c>
    </row>
    <row r="5" spans="1:5" ht="16.899999999999999" customHeight="1" x14ac:dyDescent="0.25">
      <c r="A5" s="66" t="s">
        <v>32</v>
      </c>
      <c r="B5" s="65">
        <f>'Cassava SM'!B5+'Cassava LS'!C5</f>
        <v>1048.1148943081641</v>
      </c>
      <c r="C5" s="64">
        <f>'Cassava SM'!C5+'Cassava LS'!D5</f>
        <v>353.82006993867179</v>
      </c>
      <c r="D5" s="64">
        <f>'Cassava SM'!D5+'Cassava LS'!E5</f>
        <v>11402.681145663046</v>
      </c>
      <c r="E5" s="63">
        <f>'Cassava SM'!E5+'Cassava LS'!F5</f>
        <v>2850.6702864157614</v>
      </c>
    </row>
    <row r="6" spans="1:5" ht="16.899999999999999" customHeight="1" x14ac:dyDescent="0.25">
      <c r="A6" s="66" t="s">
        <v>42</v>
      </c>
      <c r="B6" s="65">
        <f>'Cassava SM'!B6+'Cassava LS'!C6</f>
        <v>87915.961943051501</v>
      </c>
      <c r="C6" s="64">
        <f>'Cassava SM'!C6+'Cassava LS'!D6</f>
        <v>17371.762493727587</v>
      </c>
      <c r="D6" s="64">
        <f>'Cassava SM'!D6+'Cassava LS'!E6</f>
        <v>963763.56623480958</v>
      </c>
      <c r="E6" s="63">
        <f>'Cassava SM'!E6+'Cassava LS'!F6</f>
        <v>240940.89155870239</v>
      </c>
    </row>
    <row r="7" spans="1:5" ht="16.899999999999999" customHeight="1" x14ac:dyDescent="0.25">
      <c r="A7" s="66" t="s">
        <v>36</v>
      </c>
      <c r="B7" s="65">
        <f>'Cassava SM'!B7+'Cassava LS'!C7</f>
        <v>343.59638651352282</v>
      </c>
      <c r="C7" s="64">
        <f>'Cassava SM'!C7+'Cassava LS'!D7</f>
        <v>41.991113541476089</v>
      </c>
      <c r="D7" s="64">
        <f>'Cassava SM'!D7+'Cassava LS'!E7</f>
        <v>4015.0038880516922</v>
      </c>
      <c r="E7" s="63">
        <f>'Cassava SM'!E7+'Cassava LS'!F7</f>
        <v>1003.7509720129231</v>
      </c>
    </row>
    <row r="8" spans="1:5" ht="16.899999999999999" customHeight="1" x14ac:dyDescent="0.25">
      <c r="A8" s="66" t="s">
        <v>38</v>
      </c>
      <c r="B8" s="65">
        <f>'Cassava SM'!B8+'Cassava LS'!C8</f>
        <v>25721.816670425902</v>
      </c>
      <c r="C8" s="64">
        <f>'Cassava SM'!C8+'Cassava LS'!D8</f>
        <v>6671.2223678347918</v>
      </c>
      <c r="D8" s="64">
        <f>'Cassava SM'!D8+'Cassava LS'!E8</f>
        <v>296628.13856769906</v>
      </c>
      <c r="E8" s="63">
        <f>'Cassava SM'!E8+'Cassava LS'!F8</f>
        <v>74157.034641924765</v>
      </c>
    </row>
    <row r="9" spans="1:5" ht="16.899999999999999" customHeight="1" x14ac:dyDescent="0.25">
      <c r="A9" s="66" t="s">
        <v>41</v>
      </c>
      <c r="B9" s="65">
        <f>'Cassava SM'!B9+'Cassava LS'!C9</f>
        <v>94162.236892800705</v>
      </c>
      <c r="C9" s="64">
        <f>'Cassava SM'!C9+'Cassava LS'!D9</f>
        <v>28808.081465483152</v>
      </c>
      <c r="D9" s="64">
        <f>'Cassava SM'!D9+'Cassava LS'!E9</f>
        <v>1013609.2284353176</v>
      </c>
      <c r="E9" s="63">
        <f>'Cassava SM'!E9+'Cassava LS'!F9</f>
        <v>253402.30710882941</v>
      </c>
    </row>
    <row r="10" spans="1:5" ht="16.899999999999999" customHeight="1" x14ac:dyDescent="0.25">
      <c r="A10" s="66" t="s">
        <v>40</v>
      </c>
      <c r="B10" s="65">
        <f>'Cassava SM'!B10+'Cassava LS'!C10</f>
        <v>26257.992061572451</v>
      </c>
      <c r="C10" s="64">
        <f>'Cassava SM'!C10+'Cassava LS'!D10</f>
        <v>8554.2962007269525</v>
      </c>
      <c r="D10" s="64">
        <f>'Cassava SM'!D10+'Cassava LS'!E10</f>
        <v>295390.74701241497</v>
      </c>
      <c r="E10" s="63">
        <f>'Cassava SM'!E10+'Cassava LS'!F10</f>
        <v>73847.686753103742</v>
      </c>
    </row>
    <row r="11" spans="1:5" ht="16.899999999999999" customHeight="1" x14ac:dyDescent="0.25">
      <c r="A11" s="66" t="s">
        <v>35</v>
      </c>
      <c r="B11" s="65">
        <f>'Cassava SM'!B11+'Cassava LS'!C11</f>
        <v>249.66963289461927</v>
      </c>
      <c r="C11" s="64">
        <f>'Cassava SM'!C11+'Cassava LS'!D11</f>
        <v>249.54463289461927</v>
      </c>
      <c r="D11" s="64">
        <f>'Cassava SM'!D11+'Cassava LS'!E11</f>
        <v>2921.1347048670455</v>
      </c>
      <c r="E11" s="63">
        <f>'Cassava SM'!E11+'Cassava LS'!F11</f>
        <v>730.28367621676136</v>
      </c>
    </row>
    <row r="12" spans="1:5" ht="16.899999999999999" customHeight="1" x14ac:dyDescent="0.25">
      <c r="A12" s="66" t="s">
        <v>39</v>
      </c>
      <c r="B12" s="65">
        <f>'Cassava SM'!B12</f>
        <v>22009.122659964851</v>
      </c>
      <c r="C12" s="64">
        <f>'Cassava SM'!C12</f>
        <v>6201.0313972026916</v>
      </c>
      <c r="D12" s="64">
        <f>'Cassava SM'!D12</f>
        <v>242567.45369259903</v>
      </c>
      <c r="E12" s="63">
        <f>'Cassava SM'!E12</f>
        <v>60641.863423149756</v>
      </c>
    </row>
    <row r="13" spans="1:5" ht="16.899999999999999" customHeight="1" x14ac:dyDescent="0.25">
      <c r="A13" s="62" t="s">
        <v>28</v>
      </c>
      <c r="B13" s="61">
        <f>SUM(B3:B12)</f>
        <v>286831.32655935374</v>
      </c>
      <c r="C13" s="60">
        <f>SUM(C3:C12)</f>
        <v>76494.126454351368</v>
      </c>
      <c r="D13" s="60">
        <f>SUM(D3:D12)</f>
        <v>3167650.2637553825</v>
      </c>
      <c r="E13" s="59">
        <f>SUM(E3:E12)</f>
        <v>791912.56593884563</v>
      </c>
    </row>
    <row r="14" spans="1:5" x14ac:dyDescent="0.25">
      <c r="B14" s="119"/>
    </row>
    <row r="15" spans="1:5" x14ac:dyDescent="0.25">
      <c r="A15" s="17" t="s">
        <v>74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zoomScale="150" zoomScaleNormal="150" workbookViewId="0">
      <selection activeCell="A13" sqref="A13"/>
    </sheetView>
  </sheetViews>
  <sheetFormatPr defaultColWidth="8.85546875" defaultRowHeight="15" x14ac:dyDescent="0.25"/>
  <cols>
    <col min="1" max="1" width="13.85546875" style="17" customWidth="1"/>
    <col min="2" max="2" width="17.7109375" style="17" customWidth="1"/>
    <col min="3" max="3" width="18.28515625" style="17" bestFit="1" customWidth="1"/>
    <col min="4" max="4" width="22.7109375" style="17" customWidth="1"/>
    <col min="5" max="5" width="20.42578125" style="17" customWidth="1"/>
    <col min="6" max="16384" width="8.85546875" style="17"/>
  </cols>
  <sheetData>
    <row r="1" spans="1:6" ht="30.6" customHeight="1" x14ac:dyDescent="0.25">
      <c r="A1" s="172" t="s">
        <v>83</v>
      </c>
      <c r="B1" s="173"/>
      <c r="C1" s="173"/>
      <c r="D1" s="173"/>
      <c r="E1" s="174"/>
      <c r="F1" s="125"/>
    </row>
    <row r="2" spans="1:6" s="101" customFormat="1" ht="38.25" x14ac:dyDescent="0.25">
      <c r="A2" s="120" t="s">
        <v>34</v>
      </c>
      <c r="B2" s="120" t="s">
        <v>47</v>
      </c>
      <c r="C2" s="121" t="s">
        <v>79</v>
      </c>
      <c r="D2" s="121" t="s">
        <v>46</v>
      </c>
      <c r="E2" s="122" t="s">
        <v>44</v>
      </c>
    </row>
    <row r="3" spans="1:6" ht="16.899999999999999" customHeight="1" x14ac:dyDescent="0.25">
      <c r="A3" s="70" t="s">
        <v>33</v>
      </c>
      <c r="B3" s="69">
        <v>26514.294481486799</v>
      </c>
      <c r="C3" s="68">
        <v>8150.1342925643812</v>
      </c>
      <c r="D3" s="68">
        <v>309242.14677985664</v>
      </c>
      <c r="E3" s="67">
        <v>77310.536694964161</v>
      </c>
    </row>
    <row r="4" spans="1:6" ht="16.899999999999999" customHeight="1" x14ac:dyDescent="0.25">
      <c r="A4" s="66" t="s">
        <v>37</v>
      </c>
      <c r="B4" s="65">
        <v>2580.0209363352342</v>
      </c>
      <c r="C4" s="64">
        <v>86.742420437044075</v>
      </c>
      <c r="D4" s="64">
        <v>27776.713294103713</v>
      </c>
      <c r="E4" s="63">
        <v>6944.1783235259281</v>
      </c>
    </row>
    <row r="5" spans="1:6" ht="16.899999999999999" customHeight="1" x14ac:dyDescent="0.25">
      <c r="A5" s="66" t="s">
        <v>32</v>
      </c>
      <c r="B5" s="65">
        <v>1032.5548943081642</v>
      </c>
      <c r="C5" s="64">
        <v>339.76006993867179</v>
      </c>
      <c r="D5" s="64">
        <v>11220.629145663046</v>
      </c>
      <c r="E5" s="63">
        <v>2805.1572864157615</v>
      </c>
    </row>
    <row r="6" spans="1:6" ht="16.899999999999999" customHeight="1" x14ac:dyDescent="0.25">
      <c r="A6" s="66" t="s">
        <v>42</v>
      </c>
      <c r="B6" s="65">
        <v>87228.23521961509</v>
      </c>
      <c r="C6" s="64">
        <v>16772.427477161673</v>
      </c>
      <c r="D6" s="64">
        <v>955717.16357060359</v>
      </c>
      <c r="E6" s="63">
        <v>238929.2908926509</v>
      </c>
    </row>
    <row r="7" spans="1:6" ht="16.899999999999999" customHeight="1" x14ac:dyDescent="0.25">
      <c r="A7" s="66" t="s">
        <v>36</v>
      </c>
      <c r="B7" s="65">
        <v>343.34638651352282</v>
      </c>
      <c r="C7" s="64">
        <v>41.741113541476089</v>
      </c>
      <c r="D7" s="64">
        <v>4012.078888051692</v>
      </c>
      <c r="E7" s="63">
        <v>1003.019722012923</v>
      </c>
    </row>
    <row r="8" spans="1:6" ht="16.899999999999999" customHeight="1" x14ac:dyDescent="0.25">
      <c r="A8" s="66" t="s">
        <v>38</v>
      </c>
      <c r="B8" s="65">
        <v>25717.566670425902</v>
      </c>
      <c r="C8" s="64">
        <v>6666.9723678347918</v>
      </c>
      <c r="D8" s="64">
        <v>296578.41356769908</v>
      </c>
      <c r="E8" s="63">
        <v>74144.603391924771</v>
      </c>
    </row>
    <row r="9" spans="1:6" ht="16.899999999999999" customHeight="1" x14ac:dyDescent="0.25">
      <c r="A9" s="66" t="s">
        <v>41</v>
      </c>
      <c r="B9" s="65">
        <v>94157.659969723783</v>
      </c>
      <c r="C9" s="64">
        <v>28804.581465483152</v>
      </c>
      <c r="D9" s="64">
        <v>1013555.6784353176</v>
      </c>
      <c r="E9" s="63">
        <v>253388.9196088294</v>
      </c>
    </row>
    <row r="10" spans="1:6" ht="16.899999999999999" customHeight="1" x14ac:dyDescent="0.25">
      <c r="A10" s="66" t="s">
        <v>40</v>
      </c>
      <c r="B10" s="65">
        <v>26257.21349014388</v>
      </c>
      <c r="C10" s="64">
        <v>8553.5176292983815</v>
      </c>
      <c r="D10" s="64">
        <v>295381.63772670069</v>
      </c>
      <c r="E10" s="63">
        <v>73845.409431675173</v>
      </c>
    </row>
    <row r="11" spans="1:6" ht="16.899999999999999" customHeight="1" x14ac:dyDescent="0.25">
      <c r="A11" s="66" t="s">
        <v>35</v>
      </c>
      <c r="B11" s="65">
        <v>248.23213289461927</v>
      </c>
      <c r="C11" s="64">
        <v>248.23213289461927</v>
      </c>
      <c r="D11" s="64">
        <v>2904.3159548670455</v>
      </c>
      <c r="E11" s="63">
        <v>726.07898871676139</v>
      </c>
    </row>
    <row r="12" spans="1:6" ht="16.899999999999999" customHeight="1" x14ac:dyDescent="0.25">
      <c r="A12" s="66" t="s">
        <v>39</v>
      </c>
      <c r="B12" s="65">
        <v>22009.122659964851</v>
      </c>
      <c r="C12" s="64">
        <v>6201.0313972026916</v>
      </c>
      <c r="D12" s="64">
        <v>242567.45369259903</v>
      </c>
      <c r="E12" s="63">
        <v>60641.863423149756</v>
      </c>
    </row>
    <row r="13" spans="1:6" ht="16.899999999999999" customHeight="1" x14ac:dyDescent="0.25">
      <c r="A13" s="62" t="s">
        <v>28</v>
      </c>
      <c r="B13" s="61">
        <v>286088.24684141105</v>
      </c>
      <c r="C13" s="60">
        <v>75865.14036635682</v>
      </c>
      <c r="D13" s="60">
        <v>3158956.2310554562</v>
      </c>
      <c r="E13" s="59">
        <v>789739.05776386405</v>
      </c>
    </row>
    <row r="15" spans="1:6" x14ac:dyDescent="0.25">
      <c r="A15" s="17" t="s">
        <v>74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4"/>
  <sheetViews>
    <sheetView workbookViewId="0">
      <selection activeCell="E12" sqref="E12"/>
    </sheetView>
  </sheetViews>
  <sheetFormatPr defaultColWidth="8.85546875" defaultRowHeight="15" x14ac:dyDescent="0.25"/>
  <cols>
    <col min="1" max="1" width="17.5703125" style="17" customWidth="1"/>
    <col min="2" max="2" width="14" style="17" customWidth="1"/>
    <col min="3" max="6" width="13.7109375" style="17" customWidth="1"/>
    <col min="7" max="16384" width="8.85546875" style="17"/>
  </cols>
  <sheetData>
    <row r="1" spans="1:7" ht="36" customHeight="1" x14ac:dyDescent="0.25">
      <c r="A1" s="180" t="s">
        <v>82</v>
      </c>
      <c r="B1" s="180"/>
      <c r="C1" s="180"/>
      <c r="D1" s="180"/>
      <c r="E1" s="180"/>
      <c r="F1" s="180"/>
    </row>
    <row r="2" spans="1:7" s="101" customFormat="1" ht="50.45" customHeight="1" x14ac:dyDescent="0.25">
      <c r="A2" s="123" t="s">
        <v>4</v>
      </c>
      <c r="B2" s="124" t="s">
        <v>34</v>
      </c>
      <c r="C2" s="108" t="s">
        <v>49</v>
      </c>
      <c r="D2" s="109" t="s">
        <v>80</v>
      </c>
      <c r="E2" s="109" t="s">
        <v>45</v>
      </c>
      <c r="F2" s="110" t="s">
        <v>44</v>
      </c>
    </row>
    <row r="3" spans="1:7" ht="16.899999999999999" customHeight="1" x14ac:dyDescent="0.25">
      <c r="A3" s="178" t="s">
        <v>48</v>
      </c>
      <c r="B3" s="78" t="s">
        <v>33</v>
      </c>
      <c r="C3" s="77">
        <v>26</v>
      </c>
      <c r="D3" s="76">
        <v>3</v>
      </c>
      <c r="E3" s="76">
        <v>304.2</v>
      </c>
      <c r="F3" s="75">
        <v>76.05</v>
      </c>
    </row>
    <row r="4" spans="1:7" ht="16.899999999999999" customHeight="1" x14ac:dyDescent="0.25">
      <c r="A4" s="179"/>
      <c r="B4" s="74" t="s">
        <v>37</v>
      </c>
      <c r="C4" s="73">
        <v>2.5</v>
      </c>
      <c r="D4" s="72">
        <v>2.5</v>
      </c>
      <c r="E4" s="72">
        <v>29.249999999999996</v>
      </c>
      <c r="F4" s="71">
        <v>7.3124999999999991</v>
      </c>
    </row>
    <row r="5" spans="1:7" ht="16.899999999999999" customHeight="1" x14ac:dyDescent="0.25">
      <c r="A5" s="179"/>
      <c r="B5" s="74" t="s">
        <v>32</v>
      </c>
      <c r="C5" s="73">
        <v>15.560000000000002</v>
      </c>
      <c r="D5" s="72">
        <v>14.060000000000002</v>
      </c>
      <c r="E5" s="72">
        <v>182.05199999999996</v>
      </c>
      <c r="F5" s="71">
        <v>45.512999999999991</v>
      </c>
    </row>
    <row r="6" spans="1:7" ht="16.899999999999999" customHeight="1" x14ac:dyDescent="0.25">
      <c r="A6" s="179"/>
      <c r="B6" s="74" t="s">
        <v>42</v>
      </c>
      <c r="C6" s="73">
        <v>687.7267234364117</v>
      </c>
      <c r="D6" s="72">
        <v>599.33501656591511</v>
      </c>
      <c r="E6" s="72">
        <v>8046.4026642060089</v>
      </c>
      <c r="F6" s="71">
        <v>2011.6006660515022</v>
      </c>
    </row>
    <row r="7" spans="1:7" ht="16.899999999999999" customHeight="1" x14ac:dyDescent="0.25">
      <c r="A7" s="179"/>
      <c r="B7" s="74" t="s">
        <v>36</v>
      </c>
      <c r="C7" s="73">
        <v>0.25</v>
      </c>
      <c r="D7" s="72">
        <v>0.25</v>
      </c>
      <c r="E7" s="72">
        <v>2.9249999999999998</v>
      </c>
      <c r="F7" s="71">
        <v>0.73124999999999996</v>
      </c>
    </row>
    <row r="8" spans="1:7" ht="16.899999999999999" customHeight="1" x14ac:dyDescent="0.25">
      <c r="A8" s="179"/>
      <c r="B8" s="74" t="s">
        <v>38</v>
      </c>
      <c r="C8" s="73">
        <v>4.25</v>
      </c>
      <c r="D8" s="72">
        <v>4.25</v>
      </c>
      <c r="E8" s="72">
        <v>49.725000000000001</v>
      </c>
      <c r="F8" s="71">
        <v>12.43125</v>
      </c>
    </row>
    <row r="9" spans="1:7" ht="16.899999999999999" customHeight="1" x14ac:dyDescent="0.25">
      <c r="A9" s="179"/>
      <c r="B9" s="74" t="s">
        <v>41</v>
      </c>
      <c r="C9" s="73">
        <v>4.5769230769230766</v>
      </c>
      <c r="D9" s="72">
        <v>3.5</v>
      </c>
      <c r="E9" s="72">
        <v>53.54999999999999</v>
      </c>
      <c r="F9" s="71">
        <v>13.387499999999998</v>
      </c>
    </row>
    <row r="10" spans="1:7" ht="16.899999999999999" customHeight="1" x14ac:dyDescent="0.25">
      <c r="A10" s="179"/>
      <c r="B10" s="74" t="s">
        <v>43</v>
      </c>
      <c r="C10" s="73">
        <v>0.77857142857142847</v>
      </c>
      <c r="D10" s="72">
        <v>0.77857142857142847</v>
      </c>
      <c r="E10" s="72">
        <v>9.1092857142857131</v>
      </c>
      <c r="F10" s="71">
        <v>2.2773214285714283</v>
      </c>
    </row>
    <row r="11" spans="1:7" ht="16.899999999999999" customHeight="1" x14ac:dyDescent="0.25">
      <c r="A11" s="179"/>
      <c r="B11" s="74" t="s">
        <v>35</v>
      </c>
      <c r="C11" s="73">
        <v>1.4375</v>
      </c>
      <c r="D11" s="72">
        <v>1.3125</v>
      </c>
      <c r="E11" s="72">
        <v>16.818749999999998</v>
      </c>
      <c r="F11" s="71">
        <v>4.2046874999999995</v>
      </c>
    </row>
    <row r="12" spans="1:7" ht="16.899999999999999" customHeight="1" x14ac:dyDescent="0.25">
      <c r="A12" s="179"/>
      <c r="B12" s="74" t="s">
        <v>28</v>
      </c>
      <c r="C12" s="73">
        <v>743.07971794190553</v>
      </c>
      <c r="D12" s="72">
        <v>628.98608799448675</v>
      </c>
      <c r="E12" s="72">
        <v>8694.0326999203007</v>
      </c>
      <c r="F12" s="71">
        <v>2173.5081749800747</v>
      </c>
    </row>
    <row r="13" spans="1:7" ht="13.15" customHeight="1" x14ac:dyDescent="0.25"/>
    <row r="14" spans="1:7" x14ac:dyDescent="0.25">
      <c r="A14" s="175" t="s">
        <v>74</v>
      </c>
      <c r="B14" s="176"/>
      <c r="C14" s="176"/>
      <c r="D14" s="176"/>
      <c r="E14" s="176"/>
      <c r="F14" s="176"/>
      <c r="G14" s="177"/>
    </row>
  </sheetData>
  <mergeCells count="3">
    <mergeCell ref="A14:G14"/>
    <mergeCell ref="A3:A1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% Change</vt:lpstr>
      <vt:lpstr>National Level</vt:lpstr>
      <vt:lpstr>Province level</vt:lpstr>
      <vt:lpstr>National level (Farm Category)</vt:lpstr>
      <vt:lpstr>Province level (Farm Category)</vt:lpstr>
      <vt:lpstr>National Cassava</vt:lpstr>
      <vt:lpstr>Cassava SM</vt:lpstr>
      <vt:lpstr>Cassava LS</vt:lpstr>
      <vt:lpstr>'National Level'!Print_Area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Lapaana</dc:creator>
  <cp:lastModifiedBy>Zamstats7</cp:lastModifiedBy>
  <dcterms:created xsi:type="dcterms:W3CDTF">2011-08-01T14:22:18Z</dcterms:created>
  <dcterms:modified xsi:type="dcterms:W3CDTF">2025-07-24T10:27:38Z</dcterms:modified>
</cp:coreProperties>
</file>